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05" windowHeight="11070" activeTab="0"/>
  </bookViews>
  <sheets>
    <sheet name="Travel Settlement Summary" sheetId="1" r:id="rId1"/>
    <sheet name="Continuation page 2" sheetId="2" r:id="rId2"/>
    <sheet name="Continuation page 3" sheetId="3" r:id="rId3"/>
    <sheet name="Travel Settlement Instructions" sheetId="4" r:id="rId4"/>
  </sheets>
  <definedNames>
    <definedName name="AUT_AREA">#REF!</definedName>
    <definedName name="Courtesy_Rate">0.14</definedName>
    <definedName name="Exception_Rate" localSheetId="1">'Continuation page 2'!$I$4</definedName>
    <definedName name="Exception_Rate" localSheetId="2">'Continuation page 3'!$I$4</definedName>
    <definedName name="Exception_Rate">'Travel Settlement Summary'!$I$4</definedName>
    <definedName name="IRS_Rate">0.485</definedName>
    <definedName name="_xlnm.Print_Area" localSheetId="1">'Continuation page 2'!$A$1:$J$69</definedName>
    <definedName name="_xlnm.Print_Area" localSheetId="2">'Continuation page 3'!$A$1:$J$69</definedName>
    <definedName name="_xlnm.Print_Area" localSheetId="0">'Travel Settlement Summary'!$A$1:$J$69</definedName>
    <definedName name="PURP">#REF!</definedName>
    <definedName name="Rate" localSheetId="1">'Continuation page 2'!#REF!</definedName>
    <definedName name="Rate" localSheetId="2">'Continuation page 3'!#REF!</definedName>
    <definedName name="Rate">'Travel Settlement Summary'!#REF!</definedName>
  </definedNames>
  <calcPr fullCalcOnLoad="1"/>
</workbook>
</file>

<file path=xl/sharedStrings.xml><?xml version="1.0" encoding="utf-8"?>
<sst xmlns="http://schemas.openxmlformats.org/spreadsheetml/2006/main" count="183" uniqueCount="122">
  <si>
    <t>Name:</t>
  </si>
  <si>
    <t>Department:</t>
  </si>
  <si>
    <t>DATE</t>
  </si>
  <si>
    <t>AMOUNT</t>
  </si>
  <si>
    <t>AIR</t>
  </si>
  <si>
    <t>MEALS</t>
  </si>
  <si>
    <t>LODGING</t>
  </si>
  <si>
    <t>OTHER</t>
  </si>
  <si>
    <t>TOTAL</t>
  </si>
  <si>
    <t>Date</t>
  </si>
  <si>
    <t xml:space="preserve">Title:  </t>
  </si>
  <si>
    <t>of expense are reasonable and correspond to the assigned duties of the traveler.  The terms of expense</t>
  </si>
  <si>
    <t>Traveler</t>
  </si>
  <si>
    <t>I certify that these costs incurred were in connection with my assigned duties, are true,</t>
  </si>
  <si>
    <t>accurate and actual, and do not reflect any costs or expenses reimbursed or to be</t>
  </si>
  <si>
    <t>reimbursed from any other source.</t>
  </si>
  <si>
    <t>I certify that I have personally examined and approved this Travel Expense Account Settlement.  The terms</t>
  </si>
  <si>
    <t xml:space="preserve">Address:  </t>
  </si>
  <si>
    <t xml:space="preserve">City/State/Zip: </t>
  </si>
  <si>
    <t xml:space="preserve">Purpose of Travel:  </t>
  </si>
  <si>
    <t>From/To</t>
  </si>
  <si>
    <t>DESCRIPTION</t>
  </si>
  <si>
    <t>RENTAL</t>
  </si>
  <si>
    <t>CITY/STATE</t>
  </si>
  <si>
    <t xml:space="preserve">MILES </t>
  </si>
  <si>
    <t xml:space="preserve"> </t>
  </si>
  <si>
    <t>Contact Phone:</t>
  </si>
  <si>
    <t>Contact Name:</t>
  </si>
  <si>
    <t>DATE
(MM/DD/YYYY)</t>
  </si>
  <si>
    <t>CAR
RENTAL</t>
  </si>
  <si>
    <t>Multiple Pages:</t>
  </si>
  <si>
    <t>No</t>
  </si>
  <si>
    <t>MU ID:</t>
  </si>
  <si>
    <t>Current Mileage Rate:</t>
  </si>
  <si>
    <t>LESS DIRECT BILLED EXPENSES</t>
  </si>
  <si>
    <t>P'CARD</t>
  </si>
  <si>
    <t>TOTAL DIRECT BILLED EXPENSES</t>
  </si>
  <si>
    <t>TOTAL OTHER EXPENSES</t>
  </si>
  <si>
    <t>ENC#</t>
  </si>
  <si>
    <t>FUND</t>
  </si>
  <si>
    <t>ORGN</t>
  </si>
  <si>
    <t>ACCOUNT</t>
  </si>
  <si>
    <t>TOTAL REIMBURSABLE AMOUNT</t>
  </si>
  <si>
    <t>PURCHASE CARD</t>
  </si>
  <si>
    <t>DIRECT BILL</t>
  </si>
  <si>
    <t>PMT CODES</t>
  </si>
  <si>
    <t>ADVANCE</t>
  </si>
  <si>
    <t>ADVANCE PER DIEM REQUESTED</t>
  </si>
  <si>
    <t>Marshall University
Research Corporation</t>
  </si>
  <si>
    <t>Fund / Org</t>
  </si>
  <si>
    <t>Encumbrance #</t>
  </si>
  <si>
    <t>Date &amp; Time of Departure:</t>
  </si>
  <si>
    <t>Date &amp; Time of Return:</t>
  </si>
  <si>
    <t>DIRECT BILLED TO MURC</t>
  </si>
  <si>
    <t>PERSONAL EXPENSE</t>
  </si>
  <si>
    <t>PE</t>
  </si>
  <si>
    <t>Approved Project Director</t>
  </si>
  <si>
    <t>further meet all MURC Travel Regulations and are within the budget of this spending unit.</t>
  </si>
  <si>
    <t>Approved for Payment/MURC Compliance</t>
  </si>
  <si>
    <t>MURC USE ONLY</t>
  </si>
  <si>
    <t>Paid:</t>
  </si>
  <si>
    <t>Check #:</t>
  </si>
  <si>
    <t xml:space="preserve">    MURC Travel Settlement</t>
  </si>
  <si>
    <t>ENCUMBRANCE INFORMATION</t>
  </si>
  <si>
    <t>*OTHER EXPENSES</t>
  </si>
  <si>
    <r>
      <t xml:space="preserve">OTHER*
</t>
    </r>
    <r>
      <rPr>
        <sz val="8"/>
        <rFont val="Arial"/>
        <family val="2"/>
      </rPr>
      <t>(detail below)</t>
    </r>
  </si>
  <si>
    <r>
      <t xml:space="preserve">Purpose of Travel:
</t>
    </r>
    <r>
      <rPr>
        <sz val="8"/>
        <rFont val="Arial"/>
        <family val="2"/>
      </rPr>
      <t>(attach detail for multiple trips)</t>
    </r>
  </si>
  <si>
    <t>PMT CODE</t>
  </si>
  <si>
    <t>.50</t>
  </si>
  <si>
    <t>Revised 11-2-2010</t>
  </si>
  <si>
    <t>Date of Departure:</t>
  </si>
  <si>
    <t>Date of Return:</t>
  </si>
  <si>
    <t>PER DIEM</t>
  </si>
  <si>
    <t>Enter Header Information:</t>
  </si>
  <si>
    <t>Name</t>
  </si>
  <si>
    <t>Job Title</t>
  </si>
  <si>
    <t>Department</t>
  </si>
  <si>
    <t>Fund/Org to which the travel will be charged</t>
  </si>
  <si>
    <t>Encumbrance number: This travel settlement cannot be processed without a valid encumbrance number</t>
  </si>
  <si>
    <t>Your Marshall University ID Number (901/903 number)</t>
  </si>
  <si>
    <t>Contact name and number for questions on the detail on the form</t>
  </si>
  <si>
    <t>***NOTE: Do not alter the mileage rate field on this spreadsheet.***</t>
  </si>
  <si>
    <t>MURC follows MU Travel Office mileage reimbursement rate, which may not coincide with the state or federal reimbursement rate.</t>
  </si>
  <si>
    <t>Date of departure and date of return</t>
  </si>
  <si>
    <t>Travel detail entry:</t>
  </si>
  <si>
    <t>Enter the applicable travel expenses starting in field A14 of this spreadsheet</t>
  </si>
  <si>
    <t>a. Date of travel/expense</t>
  </si>
  <si>
    <t>b. City/state from/to</t>
  </si>
  <si>
    <t>c. Enter number of personal auto miles, which will auto populate the reimbrusement amount based on reimbursement rate</t>
  </si>
  <si>
    <t>d. Airfare total including carry on expenses.  Note: upgrades are not chargable to a grant, only to cost recovery.</t>
  </si>
  <si>
    <t>e. Car rental charges.  Note: gasoline expenses will go in "other" column</t>
  </si>
  <si>
    <r>
      <t xml:space="preserve">f.  Per Diem amount - </t>
    </r>
    <r>
      <rPr>
        <b/>
        <sz val="11"/>
        <color indexed="8"/>
        <rFont val="Calibri"/>
        <family val="2"/>
      </rPr>
      <t>Note: Per Diem is not paid on single day travel.</t>
    </r>
    <r>
      <rPr>
        <sz val="10"/>
        <rFont val="Arial"/>
        <family val="0"/>
      </rPr>
      <t xml:space="preserve">  </t>
    </r>
  </si>
  <si>
    <t>The Per Diem rate for the destination state and city can be found at:</t>
  </si>
  <si>
    <t>https://www.gsa.gov/travel/plan-book/per-diem-rates</t>
  </si>
  <si>
    <t>First and last day of travel is calculated at 75% of the full rate and is noted on the GSA.gov website.</t>
  </si>
  <si>
    <t>Per Diem includes meals and incidentals, as defined as fees and tips given to porters, baggage handlers, hotel staff and staff on ships.</t>
  </si>
  <si>
    <t>g. Lodging expense itemized by travel date</t>
  </si>
  <si>
    <t>h. Other expenses</t>
  </si>
  <si>
    <t>***NOTE: Personal expenses will not be reimbursed without an accompanying receipt, so hold on to your receipts from every transaction.***</t>
  </si>
  <si>
    <t>Other Expenses Detailed Section</t>
  </si>
  <si>
    <t>Enter the corresponding date of the "other expenses" from the top section of the form and give the detailed description of the other expenses and amount.</t>
  </si>
  <si>
    <t xml:space="preserve">The total of the "Other Expenses" section should match that of the "other" column from the top of the spreadsheet.  </t>
  </si>
  <si>
    <t>Less Direct Billed Expenses Section</t>
  </si>
  <si>
    <t>This section is anything that was previously completed in the top section that was not personally paid by the traveler.  This woud be anything that was paid by</t>
  </si>
  <si>
    <t>a direct bill, Pcard or by an Advance Check.  Enter the date, use the drop down box to select payment code, enter description and amount.</t>
  </si>
  <si>
    <t>Encumbrance Information</t>
  </si>
  <si>
    <t>Enter the encumbrance detail here. Encumbrance number, fund, org and account numbers and the total.</t>
  </si>
  <si>
    <t>If the travel is going to be split between multiple funds, this section can give that detail and totals.</t>
  </si>
  <si>
    <t>The traveler MUST sign the travel settlement before it can be processed.</t>
  </si>
  <si>
    <t>The approved project director MUST sign the travel settlement before it can be processed.</t>
  </si>
  <si>
    <t>If the traveler is the project director, then the approval signature should be their manager or Dean's office</t>
  </si>
  <si>
    <r>
      <rPr>
        <b/>
        <u val="single"/>
        <sz val="11"/>
        <color indexed="8"/>
        <rFont val="Calibri"/>
        <family val="2"/>
      </rPr>
      <t>Current</t>
    </r>
    <r>
      <rPr>
        <sz val="10"/>
        <rFont val="Arial"/>
        <family val="0"/>
      </rPr>
      <t xml:space="preserve"> mailing address (should match what is on file in Banner)</t>
    </r>
  </si>
  <si>
    <t>Reasonable tip amounts for taxi and Uber rides are allowable for reimbursement along with the fare total.</t>
  </si>
  <si>
    <t>This would be defined as any expenses that do not fit into any of the provided categories on the travel settleement form.</t>
  </si>
  <si>
    <t>Examples of other expense would be conference registration, taxi/Uber, tolls, gasoline for rental cars, etc.</t>
  </si>
  <si>
    <r>
      <t>The resulting "</t>
    </r>
    <r>
      <rPr>
        <b/>
        <sz val="10"/>
        <rFont val="Arial"/>
        <family val="2"/>
      </rPr>
      <t>TOTAL REIMBURSABLE AMOUNT</t>
    </r>
    <r>
      <rPr>
        <sz val="10"/>
        <rFont val="Arial"/>
        <family val="2"/>
      </rPr>
      <t xml:space="preserve">" will be all of the expenses entered at the top section, less the direct billed expenses and will be </t>
    </r>
    <r>
      <rPr>
        <b/>
        <sz val="10"/>
        <rFont val="Arial"/>
        <family val="2"/>
      </rPr>
      <t>what is due to the traveler</t>
    </r>
    <r>
      <rPr>
        <sz val="10"/>
        <rFont val="Arial"/>
        <family val="0"/>
      </rPr>
      <t>.</t>
    </r>
  </si>
  <si>
    <t>Send completed travel settlement with all corresponding receipts and backup to Bradley Smith at MURC.</t>
  </si>
  <si>
    <t>Mileage reimbursement rate is $0.50 per mile.</t>
  </si>
  <si>
    <t>Tips given to porters, baggage handlers, hotel staff and staff on ships CANNOT be claimed as a separate "other" expense as these</t>
  </si>
  <si>
    <t>expenses are incorporated into this Per Diem Rate.</t>
  </si>
  <si>
    <t>If the travel is being charged to a grant, the purpose of travel should clearly state how the travel supports the project</t>
  </si>
  <si>
    <r>
      <rPr>
        <b/>
        <sz val="10"/>
        <rFont val="Arial"/>
        <family val="2"/>
      </rPr>
      <t>Purpose of travel:</t>
    </r>
    <r>
      <rPr>
        <sz val="10"/>
        <rFont val="Arial"/>
        <family val="0"/>
      </rPr>
      <t xml:space="preserve"> State the purpose of travel and the city/state to which you are traveling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</si>
</sst>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;\(0\)"/>
    <numFmt numFmtId="166" formatCode="[$-409]dddd\,\ mmmm\ dd\,\ yyyy"/>
    <numFmt numFmtId="167" formatCode="mm/dd/yy;@"/>
    <numFmt numFmtId="168" formatCode="0.0"/>
    <numFmt numFmtId="169" formatCode="[&lt;=9999999]###\-####;\(###\)\ ###\-####"/>
    <numFmt numFmtId="170" formatCode="_(* #,##0.0_);_(* \(#,##0.0\);_(* &quot;-&quot;??_);_(@_)"/>
    <numFmt numFmtId="171" formatCode="_(* #,##0_);_(* \(#,##0\);_(* &quot;-&quot;??_);_(@_)"/>
    <numFmt numFmtId="172" formatCode="mm/dd/yy"/>
    <numFmt numFmtId="173" formatCode="000\-00\-0000"/>
    <numFmt numFmtId="174" formatCode="mmmm\ d\,\ yyyy"/>
    <numFmt numFmtId="175" formatCode="[$-409]h:mm:ss\ AM/PM"/>
    <numFmt numFmtId="176" formatCode="[$-409]m/d/yy\ h:mm\ AM/PM;@"/>
    <numFmt numFmtId="177" formatCode="[$-409]mmmm\ d\,\ yyyy\ h:mm\ AM/PM;@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10"/>
      <name val="Times New Roman"/>
      <family val="2"/>
    </font>
    <font>
      <sz val="11"/>
      <color indexed="19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49" fontId="6" fillId="0" borderId="0" xfId="0" applyNumberFormat="1" applyFont="1" applyBorder="1" applyAlignment="1" applyProtection="1">
      <alignment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49" fontId="1" fillId="0" borderId="11" xfId="0" applyNumberFormat="1" applyFont="1" applyBorder="1" applyAlignment="1" applyProtection="1">
      <alignment horizontal="left" vertical="center"/>
      <protection/>
    </xf>
    <xf numFmtId="49" fontId="1" fillId="0" borderId="11" xfId="0" applyNumberFormat="1" applyFont="1" applyBorder="1" applyAlignment="1" applyProtection="1">
      <alignment vertical="center"/>
      <protection/>
    </xf>
    <xf numFmtId="49" fontId="1" fillId="0" borderId="12" xfId="0" applyNumberFormat="1" applyFont="1" applyBorder="1" applyAlignment="1" applyProtection="1">
      <alignment horizontal="left" vertical="center"/>
      <protection/>
    </xf>
    <xf numFmtId="49" fontId="1" fillId="0" borderId="13" xfId="0" applyNumberFormat="1" applyFont="1" applyBorder="1" applyAlignment="1" applyProtection="1">
      <alignment horizontal="left" vertical="center"/>
      <protection/>
    </xf>
    <xf numFmtId="49" fontId="1" fillId="0" borderId="13" xfId="0" applyNumberFormat="1" applyFont="1" applyBorder="1" applyAlignment="1" applyProtection="1">
      <alignment vertical="center"/>
      <protection/>
    </xf>
    <xf numFmtId="49" fontId="1" fillId="0" borderId="14" xfId="0" applyNumberFormat="1" applyFont="1" applyBorder="1" applyAlignment="1" applyProtection="1">
      <alignment horizontal="left" vertical="top"/>
      <protection/>
    </xf>
    <xf numFmtId="49" fontId="1" fillId="33" borderId="15" xfId="0" applyNumberFormat="1" applyFont="1" applyFill="1" applyBorder="1" applyAlignment="1" applyProtection="1">
      <alignment horizontal="center" vertical="center"/>
      <protection/>
    </xf>
    <xf numFmtId="49" fontId="1" fillId="33" borderId="16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49" fontId="7" fillId="0" borderId="19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6" fillId="0" borderId="20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14" fontId="1" fillId="0" borderId="23" xfId="0" applyNumberFormat="1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 vertical="top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6" fillId="0" borderId="25" xfId="0" applyNumberFormat="1" applyFont="1" applyBorder="1" applyAlignment="1" applyProtection="1">
      <alignment vertical="center"/>
      <protection/>
    </xf>
    <xf numFmtId="49" fontId="6" fillId="0" borderId="26" xfId="0" applyNumberFormat="1" applyFont="1" applyBorder="1" applyAlignment="1" applyProtection="1">
      <alignment vertical="center"/>
      <protection/>
    </xf>
    <xf numFmtId="0" fontId="10" fillId="0" borderId="27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28" xfId="0" applyNumberFormat="1" applyFont="1" applyBorder="1" applyAlignment="1" applyProtection="1">
      <alignment horizontal="left"/>
      <protection/>
    </xf>
    <xf numFmtId="0" fontId="10" fillId="0" borderId="29" xfId="0" applyNumberFormat="1" applyFont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10" fillId="0" borderId="29" xfId="0" applyNumberFormat="1" applyFont="1" applyBorder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13" fillId="0" borderId="30" xfId="0" applyNumberFormat="1" applyFont="1" applyBorder="1" applyAlignment="1" applyProtection="1">
      <alignment horizontal="left"/>
      <protection/>
    </xf>
    <xf numFmtId="49" fontId="0" fillId="0" borderId="31" xfId="0" applyNumberFormat="1" applyFont="1" applyBorder="1" applyAlignment="1" applyProtection="1">
      <alignment horizontal="center" vertical="center"/>
      <protection/>
    </xf>
    <xf numFmtId="49" fontId="1" fillId="0" borderId="30" xfId="0" applyNumberFormat="1" applyFont="1" applyBorder="1" applyAlignment="1" applyProtection="1">
      <alignment horizontal="right" vertical="center"/>
      <protection/>
    </xf>
    <xf numFmtId="0" fontId="10" fillId="0" borderId="32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1" fontId="1" fillId="0" borderId="0" xfId="0" applyNumberFormat="1" applyFont="1" applyBorder="1" applyAlignment="1" applyProtection="1">
      <alignment horizontal="center"/>
      <protection/>
    </xf>
    <xf numFmtId="44" fontId="1" fillId="0" borderId="0" xfId="44" applyFont="1" applyBorder="1" applyAlignment="1" applyProtection="1">
      <alignment horizontal="right"/>
      <protection/>
    </xf>
    <xf numFmtId="49" fontId="14" fillId="0" borderId="18" xfId="0" applyNumberFormat="1" applyFont="1" applyBorder="1" applyAlignment="1" applyProtection="1">
      <alignment horizontal="left" vertical="center"/>
      <protection locked="0"/>
    </xf>
    <xf numFmtId="49" fontId="14" fillId="0" borderId="20" xfId="0" applyNumberFormat="1" applyFont="1" applyBorder="1" applyAlignment="1" applyProtection="1">
      <alignment horizontal="left" vertical="center"/>
      <protection locked="0"/>
    </xf>
    <xf numFmtId="49" fontId="14" fillId="0" borderId="33" xfId="0" applyNumberFormat="1" applyFont="1" applyBorder="1" applyAlignment="1" applyProtection="1">
      <alignment horizontal="left" vertical="center"/>
      <protection locked="0"/>
    </xf>
    <xf numFmtId="1" fontId="15" fillId="0" borderId="34" xfId="0" applyNumberFormat="1" applyFont="1" applyBorder="1" applyAlignment="1" applyProtection="1">
      <alignment horizontal="center"/>
      <protection/>
    </xf>
    <xf numFmtId="44" fontId="15" fillId="0" borderId="34" xfId="44" applyFont="1" applyBorder="1" applyAlignment="1" applyProtection="1">
      <alignment horizontal="right"/>
      <protection/>
    </xf>
    <xf numFmtId="49" fontId="1" fillId="0" borderId="35" xfId="0" applyNumberFormat="1" applyFont="1" applyBorder="1" applyAlignment="1" applyProtection="1">
      <alignment horizontal="left" vertical="center"/>
      <protection/>
    </xf>
    <xf numFmtId="49" fontId="1" fillId="0" borderId="36" xfId="0" applyNumberFormat="1" applyFont="1" applyBorder="1" applyAlignment="1" applyProtection="1">
      <alignment horizontal="left" vertical="center"/>
      <protection/>
    </xf>
    <xf numFmtId="49" fontId="1" fillId="0" borderId="36" xfId="0" applyNumberFormat="1" applyFont="1" applyBorder="1" applyAlignment="1" applyProtection="1">
      <alignment vertical="center"/>
      <protection/>
    </xf>
    <xf numFmtId="49" fontId="0" fillId="0" borderId="30" xfId="0" applyNumberFormat="1" applyFont="1" applyFill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applyProtection="1">
      <alignment horizontal="left"/>
      <protection/>
    </xf>
    <xf numFmtId="39" fontId="6" fillId="0" borderId="0" xfId="44" applyNumberFormat="1" applyFont="1" applyBorder="1" applyAlignment="1" applyProtection="1">
      <alignment vertical="center"/>
      <protection/>
    </xf>
    <xf numFmtId="44" fontId="0" fillId="0" borderId="0" xfId="44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vertical="center"/>
      <protection/>
    </xf>
    <xf numFmtId="43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43" fontId="10" fillId="0" borderId="0" xfId="0" applyNumberFormat="1" applyFont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49" fontId="6" fillId="0" borderId="30" xfId="0" applyNumberFormat="1" applyFont="1" applyBorder="1" applyAlignment="1" applyProtection="1">
      <alignment vertical="center"/>
      <protection/>
    </xf>
    <xf numFmtId="49" fontId="7" fillId="0" borderId="30" xfId="0" applyNumberFormat="1" applyFont="1" applyBorder="1" applyAlignment="1" applyProtection="1">
      <alignment horizontal="center" vertical="center"/>
      <protection/>
    </xf>
    <xf numFmtId="49" fontId="7" fillId="0" borderId="30" xfId="0" applyNumberFormat="1" applyFont="1" applyBorder="1" applyAlignment="1" applyProtection="1">
      <alignment horizontal="right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49" fontId="0" fillId="0" borderId="30" xfId="0" applyNumberFormat="1" applyFont="1" applyBorder="1" applyAlignment="1" applyProtection="1">
      <alignment vertical="center"/>
      <protection/>
    </xf>
    <xf numFmtId="49" fontId="0" fillId="0" borderId="30" xfId="0" applyNumberFormat="1" applyFont="1" applyBorder="1" applyAlignment="1" applyProtection="1">
      <alignment horizontal="right" vertical="center"/>
      <protection/>
    </xf>
    <xf numFmtId="49" fontId="0" fillId="0" borderId="30" xfId="0" applyNumberFormat="1" applyFont="1" applyBorder="1" applyAlignment="1" applyProtection="1">
      <alignment horizontal="center" vertical="center"/>
      <protection/>
    </xf>
    <xf numFmtId="14" fontId="14" fillId="0" borderId="39" xfId="0" applyNumberFormat="1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/>
      <protection locked="0"/>
    </xf>
    <xf numFmtId="0" fontId="14" fillId="0" borderId="41" xfId="0" applyFont="1" applyBorder="1" applyAlignment="1" applyProtection="1">
      <alignment/>
      <protection locked="0"/>
    </xf>
    <xf numFmtId="44" fontId="17" fillId="0" borderId="42" xfId="44" applyFont="1" applyBorder="1" applyAlignment="1" applyProtection="1">
      <alignment vertical="center"/>
      <protection locked="0"/>
    </xf>
    <xf numFmtId="14" fontId="14" fillId="0" borderId="41" xfId="0" applyNumberFormat="1" applyFont="1" applyBorder="1" applyAlignment="1" applyProtection="1">
      <alignment horizontal="left"/>
      <protection locked="0"/>
    </xf>
    <xf numFmtId="43" fontId="14" fillId="0" borderId="20" xfId="42" applyFont="1" applyBorder="1" applyAlignment="1" applyProtection="1">
      <alignment horizontal="center" wrapText="1"/>
      <protection locked="0"/>
    </xf>
    <xf numFmtId="0" fontId="14" fillId="0" borderId="43" xfId="0" applyFont="1" applyBorder="1" applyAlignment="1" applyProtection="1">
      <alignment/>
      <protection locked="0"/>
    </xf>
    <xf numFmtId="44" fontId="14" fillId="0" borderId="44" xfId="44" applyFont="1" applyBorder="1" applyAlignment="1" applyProtection="1">
      <alignment/>
      <protection locked="0"/>
    </xf>
    <xf numFmtId="167" fontId="14" fillId="0" borderId="39" xfId="0" applyNumberFormat="1" applyFont="1" applyBorder="1" applyAlignment="1" applyProtection="1">
      <alignment horizontal="left"/>
      <protection locked="0"/>
    </xf>
    <xf numFmtId="0" fontId="14" fillId="0" borderId="20" xfId="0" applyFont="1" applyBorder="1" applyAlignment="1" applyProtection="1">
      <alignment/>
      <protection locked="0"/>
    </xf>
    <xf numFmtId="44" fontId="14" fillId="0" borderId="42" xfId="44" applyFont="1" applyBorder="1" applyAlignment="1" applyProtection="1">
      <alignment horizontal="center"/>
      <protection locked="0"/>
    </xf>
    <xf numFmtId="167" fontId="1" fillId="0" borderId="45" xfId="0" applyNumberFormat="1" applyFont="1" applyBorder="1" applyAlignment="1" applyProtection="1">
      <alignment horizontal="center"/>
      <protection/>
    </xf>
    <xf numFmtId="44" fontId="14" fillId="0" borderId="46" xfId="44" applyFont="1" applyBorder="1" applyAlignment="1" applyProtection="1">
      <alignment horizontal="center"/>
      <protection/>
    </xf>
    <xf numFmtId="44" fontId="14" fillId="0" borderId="34" xfId="44" applyFont="1" applyBorder="1" applyAlignment="1" applyProtection="1">
      <alignment/>
      <protection/>
    </xf>
    <xf numFmtId="44" fontId="14" fillId="0" borderId="20" xfId="44" applyFont="1" applyBorder="1" applyAlignment="1" applyProtection="1">
      <alignment/>
      <protection/>
    </xf>
    <xf numFmtId="44" fontId="17" fillId="0" borderId="20" xfId="44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49" fontId="7" fillId="33" borderId="47" xfId="0" applyNumberFormat="1" applyFont="1" applyFill="1" applyBorder="1" applyAlignment="1" applyProtection="1">
      <alignment horizontal="center" vertical="center"/>
      <protection/>
    </xf>
    <xf numFmtId="49" fontId="7" fillId="33" borderId="48" xfId="0" applyNumberFormat="1" applyFont="1" applyFill="1" applyBorder="1" applyAlignment="1" applyProtection="1">
      <alignment horizontal="center" vertical="center"/>
      <protection/>
    </xf>
    <xf numFmtId="49" fontId="7" fillId="33" borderId="17" xfId="0" applyNumberFormat="1" applyFont="1" applyFill="1" applyBorder="1" applyAlignment="1" applyProtection="1">
      <alignment horizontal="center" vertical="center"/>
      <protection/>
    </xf>
    <xf numFmtId="49" fontId="7" fillId="0" borderId="47" xfId="0" applyNumberFormat="1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horizontal="right" vertical="center" indent="2"/>
      <protection/>
    </xf>
    <xf numFmtId="49" fontId="6" fillId="0" borderId="31" xfId="0" applyNumberFormat="1" applyFont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horizontal="left" vertical="top" wrapText="1"/>
      <protection/>
    </xf>
    <xf numFmtId="49" fontId="0" fillId="0" borderId="30" xfId="0" applyNumberFormat="1" applyFont="1" applyBorder="1" applyAlignment="1" applyProtection="1">
      <alignment horizontal="left" vertical="center"/>
      <protection locked="0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34" borderId="0" xfId="0" applyFont="1" applyFill="1" applyAlignment="1">
      <alignment/>
    </xf>
    <xf numFmtId="0" fontId="0" fillId="34" borderId="0" xfId="0" applyFill="1" applyAlignment="1">
      <alignment/>
    </xf>
    <xf numFmtId="0" fontId="60" fillId="34" borderId="0" xfId="0" applyFont="1" applyFill="1" applyAlignment="1">
      <alignment/>
    </xf>
    <xf numFmtId="0" fontId="59" fillId="0" borderId="0" xfId="0" applyFont="1" applyAlignment="1">
      <alignment/>
    </xf>
    <xf numFmtId="0" fontId="21" fillId="0" borderId="0" xfId="53" applyFont="1" applyAlignment="1" applyProtection="1">
      <alignment/>
      <protection/>
    </xf>
    <xf numFmtId="0" fontId="0" fillId="0" borderId="0" xfId="0" applyFont="1" applyAlignment="1">
      <alignment/>
    </xf>
    <xf numFmtId="177" fontId="16" fillId="0" borderId="31" xfId="0" applyNumberFormat="1" applyFont="1" applyBorder="1" applyAlignment="1" applyProtection="1">
      <alignment horizontal="center" vertical="center"/>
      <protection locked="0"/>
    </xf>
    <xf numFmtId="177" fontId="16" fillId="0" borderId="30" xfId="0" applyNumberFormat="1" applyFont="1" applyBorder="1" applyAlignment="1" applyProtection="1">
      <alignment horizontal="center" vertical="center"/>
      <protection locked="0"/>
    </xf>
    <xf numFmtId="177" fontId="16" fillId="0" borderId="30" xfId="0" applyNumberFormat="1" applyFont="1" applyBorder="1" applyAlignment="1" applyProtection="1">
      <alignment horizontal="center" vertical="center" wrapText="1"/>
      <protection locked="0"/>
    </xf>
    <xf numFmtId="177" fontId="16" fillId="0" borderId="32" xfId="0" applyNumberFormat="1" applyFont="1" applyBorder="1" applyAlignment="1" applyProtection="1">
      <alignment horizontal="center" vertical="center" wrapText="1"/>
      <protection locked="0"/>
    </xf>
    <xf numFmtId="49" fontId="7" fillId="33" borderId="13" xfId="0" applyNumberFormat="1" applyFont="1" applyFill="1" applyBorder="1" applyAlignment="1" applyProtection="1">
      <alignment horizontal="center" vertical="center"/>
      <protection/>
    </xf>
    <xf numFmtId="49" fontId="7" fillId="33" borderId="43" xfId="0" applyNumberFormat="1" applyFont="1" applyFill="1" applyBorder="1" applyAlignment="1" applyProtection="1">
      <alignment horizontal="center" vertical="center"/>
      <protection/>
    </xf>
    <xf numFmtId="49" fontId="7" fillId="33" borderId="41" xfId="0" applyNumberFormat="1" applyFont="1" applyFill="1" applyBorder="1" applyAlignment="1" applyProtection="1">
      <alignment horizontal="center" vertical="center"/>
      <protection/>
    </xf>
    <xf numFmtId="49" fontId="16" fillId="0" borderId="49" xfId="0" applyNumberFormat="1" applyFont="1" applyBorder="1" applyAlignment="1" applyProtection="1">
      <alignment vertical="center"/>
      <protection locked="0"/>
    </xf>
    <xf numFmtId="49" fontId="16" fillId="0" borderId="50" xfId="0" applyNumberFormat="1" applyFont="1" applyBorder="1" applyAlignment="1" applyProtection="1">
      <alignment vertical="center"/>
      <protection locked="0"/>
    </xf>
    <xf numFmtId="49" fontId="16" fillId="0" borderId="51" xfId="0" applyNumberFormat="1" applyFont="1" applyBorder="1" applyAlignment="1" applyProtection="1">
      <alignment horizontal="left" vertical="top" wrapText="1"/>
      <protection locked="0"/>
    </xf>
    <xf numFmtId="0" fontId="16" fillId="0" borderId="51" xfId="0" applyFont="1" applyBorder="1" applyAlignment="1" applyProtection="1">
      <alignment wrapText="1"/>
      <protection locked="0"/>
    </xf>
    <xf numFmtId="0" fontId="16" fillId="0" borderId="52" xfId="0" applyFont="1" applyBorder="1" applyAlignment="1" applyProtection="1">
      <alignment wrapText="1"/>
      <protection locked="0"/>
    </xf>
    <xf numFmtId="49" fontId="1" fillId="0" borderId="25" xfId="0" applyNumberFormat="1" applyFont="1" applyBorder="1" applyAlignment="1" applyProtection="1">
      <alignment horizontal="left" vertical="top"/>
      <protection/>
    </xf>
    <xf numFmtId="49" fontId="1" fillId="0" borderId="26" xfId="0" applyNumberFormat="1" applyFont="1" applyBorder="1" applyAlignment="1" applyProtection="1">
      <alignment horizontal="left" vertical="top"/>
      <protection/>
    </xf>
    <xf numFmtId="0" fontId="1" fillId="0" borderId="26" xfId="0" applyFont="1" applyBorder="1" applyAlignment="1" applyProtection="1">
      <alignment wrapText="1"/>
      <protection/>
    </xf>
    <xf numFmtId="0" fontId="1" fillId="0" borderId="27" xfId="0" applyFont="1" applyBorder="1" applyAlignment="1" applyProtection="1">
      <alignment wrapText="1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1" fillId="33" borderId="24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49" fontId="1" fillId="33" borderId="49" xfId="0" applyNumberFormat="1" applyFont="1" applyFill="1" applyBorder="1" applyAlignment="1" applyProtection="1">
      <alignment horizontal="center" vertical="center"/>
      <protection/>
    </xf>
    <xf numFmtId="49" fontId="1" fillId="33" borderId="53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29" xfId="0" applyNumberFormat="1" applyFont="1" applyBorder="1" applyAlignment="1" applyProtection="1">
      <alignment vertical="center"/>
      <protection/>
    </xf>
    <xf numFmtId="49" fontId="1" fillId="0" borderId="25" xfId="0" applyNumberFormat="1" applyFont="1" applyBorder="1" applyAlignment="1" applyProtection="1">
      <alignment horizontal="left" vertical="center" indent="1"/>
      <protection/>
    </xf>
    <xf numFmtId="49" fontId="1" fillId="0" borderId="26" xfId="0" applyNumberFormat="1" applyFont="1" applyBorder="1" applyAlignment="1" applyProtection="1">
      <alignment horizontal="left" vertical="center" indent="1"/>
      <protection/>
    </xf>
    <xf numFmtId="49" fontId="1" fillId="0" borderId="31" xfId="0" applyNumberFormat="1" applyFont="1" applyBorder="1" applyAlignment="1" applyProtection="1">
      <alignment horizontal="left" vertical="center" indent="1"/>
      <protection/>
    </xf>
    <xf numFmtId="49" fontId="1" fillId="0" borderId="30" xfId="0" applyNumberFormat="1" applyFont="1" applyBorder="1" applyAlignment="1" applyProtection="1">
      <alignment horizontal="left" vertical="center" indent="1"/>
      <protection/>
    </xf>
    <xf numFmtId="49" fontId="14" fillId="0" borderId="26" xfId="0" applyNumberFormat="1" applyFont="1" applyBorder="1" applyAlignment="1" applyProtection="1">
      <alignment horizontal="left" vertical="center"/>
      <protection locked="0"/>
    </xf>
    <xf numFmtId="49" fontId="14" fillId="0" borderId="27" xfId="0" applyNumberFormat="1" applyFont="1" applyBorder="1" applyAlignment="1" applyProtection="1">
      <alignment horizontal="left" vertical="center"/>
      <protection locked="0"/>
    </xf>
    <xf numFmtId="49" fontId="14" fillId="0" borderId="30" xfId="0" applyNumberFormat="1" applyFont="1" applyBorder="1" applyAlignment="1" applyProtection="1">
      <alignment horizontal="left" vertical="center"/>
      <protection locked="0"/>
    </xf>
    <xf numFmtId="49" fontId="14" fillId="0" borderId="32" xfId="0" applyNumberFormat="1" applyFont="1" applyBorder="1" applyAlignment="1" applyProtection="1">
      <alignment horizontal="left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/>
    </xf>
    <xf numFmtId="49" fontId="6" fillId="0" borderId="43" xfId="0" applyNumberFormat="1" applyFont="1" applyBorder="1" applyAlignment="1" applyProtection="1">
      <alignment horizontal="center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49" fontId="16" fillId="0" borderId="43" xfId="0" applyNumberFormat="1" applyFont="1" applyBorder="1" applyAlignment="1" applyProtection="1">
      <alignment horizontal="left" vertical="center"/>
      <protection locked="0"/>
    </xf>
    <xf numFmtId="49" fontId="16" fillId="0" borderId="41" xfId="0" applyNumberFormat="1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/>
      <protection locked="0"/>
    </xf>
    <xf numFmtId="0" fontId="14" fillId="0" borderId="41" xfId="0" applyFont="1" applyBorder="1" applyAlignment="1" applyProtection="1">
      <alignment/>
      <protection locked="0"/>
    </xf>
    <xf numFmtId="43" fontId="14" fillId="0" borderId="20" xfId="44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/>
    </xf>
    <xf numFmtId="49" fontId="7" fillId="0" borderId="43" xfId="0" applyNumberFormat="1" applyFont="1" applyBorder="1" applyAlignment="1" applyProtection="1">
      <alignment horizontal="center" vertical="center"/>
      <protection/>
    </xf>
    <xf numFmtId="49" fontId="7" fillId="0" borderId="41" xfId="0" applyNumberFormat="1" applyFont="1" applyBorder="1" applyAlignment="1" applyProtection="1">
      <alignment horizontal="center" vertical="center"/>
      <protection/>
    </xf>
    <xf numFmtId="49" fontId="6" fillId="0" borderId="28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16" fillId="0" borderId="50" xfId="0" applyNumberFormat="1" applyFont="1" applyBorder="1" applyAlignment="1" applyProtection="1">
      <alignment horizontal="left" vertical="center"/>
      <protection locked="0"/>
    </xf>
    <xf numFmtId="0" fontId="16" fillId="0" borderId="54" xfId="0" applyFont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14" fontId="14" fillId="0" borderId="21" xfId="0" applyNumberFormat="1" applyFont="1" applyBorder="1" applyAlignment="1" applyProtection="1">
      <alignment horizontal="center" vertical="center"/>
      <protection locked="0"/>
    </xf>
    <xf numFmtId="14" fontId="14" fillId="0" borderId="39" xfId="0" applyNumberFormat="1" applyFont="1" applyBorder="1" applyAlignment="1" applyProtection="1">
      <alignment horizontal="center" vertical="center"/>
      <protection locked="0"/>
    </xf>
    <xf numFmtId="43" fontId="14" fillId="0" borderId="20" xfId="44" applyNumberFormat="1" applyFont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vertical="center"/>
      <protection/>
    </xf>
    <xf numFmtId="171" fontId="14" fillId="0" borderId="20" xfId="42" applyNumberFormat="1" applyFont="1" applyBorder="1" applyAlignment="1" applyProtection="1">
      <alignment horizontal="left" vertical="center"/>
      <protection locked="0"/>
    </xf>
    <xf numFmtId="171" fontId="14" fillId="0" borderId="55" xfId="42" applyNumberFormat="1" applyFont="1" applyBorder="1" applyAlignment="1" applyProtection="1">
      <alignment horizontal="left" vertical="center"/>
      <protection locked="0"/>
    </xf>
    <xf numFmtId="171" fontId="14" fillId="0" borderId="56" xfId="42" applyNumberFormat="1" applyFont="1" applyBorder="1" applyAlignment="1" applyProtection="1">
      <alignment horizontal="left" vertical="center"/>
      <protection locked="0"/>
    </xf>
    <xf numFmtId="43" fontId="14" fillId="0" borderId="42" xfId="44" applyNumberFormat="1" applyFont="1" applyBorder="1" applyAlignment="1" applyProtection="1">
      <alignment vertical="center"/>
      <protection/>
    </xf>
    <xf numFmtId="0" fontId="14" fillId="0" borderId="42" xfId="0" applyFont="1" applyBorder="1" applyAlignment="1" applyProtection="1">
      <alignment vertical="center"/>
      <protection/>
    </xf>
    <xf numFmtId="171" fontId="14" fillId="0" borderId="33" xfId="42" applyNumberFormat="1" applyFont="1" applyBorder="1" applyAlignment="1" applyProtection="1">
      <alignment horizontal="left" vertical="center"/>
      <protection locked="0"/>
    </xf>
    <xf numFmtId="49" fontId="16" fillId="0" borderId="26" xfId="0" applyNumberFormat="1" applyFont="1" applyBorder="1" applyAlignment="1" applyProtection="1">
      <alignment vertical="center"/>
      <protection locked="0"/>
    </xf>
    <xf numFmtId="0" fontId="16" fillId="0" borderId="27" xfId="0" applyFont="1" applyBorder="1" applyAlignment="1" applyProtection="1">
      <alignment vertical="center"/>
      <protection locked="0"/>
    </xf>
    <xf numFmtId="49" fontId="16" fillId="0" borderId="41" xfId="0" applyNumberFormat="1" applyFont="1" applyBorder="1" applyAlignment="1" applyProtection="1">
      <alignment vertical="center"/>
      <protection locked="0"/>
    </xf>
    <xf numFmtId="0" fontId="16" fillId="0" borderId="42" xfId="0" applyFont="1" applyBorder="1" applyAlignment="1" applyProtection="1">
      <alignment vertical="center"/>
      <protection locked="0"/>
    </xf>
    <xf numFmtId="169" fontId="16" fillId="0" borderId="43" xfId="0" applyNumberFormat="1" applyFont="1" applyBorder="1" applyAlignment="1" applyProtection="1">
      <alignment horizontal="left" vertical="center"/>
      <protection locked="0"/>
    </xf>
    <xf numFmtId="169" fontId="16" fillId="0" borderId="44" xfId="0" applyNumberFormat="1" applyFont="1" applyBorder="1" applyAlignment="1" applyProtection="1">
      <alignment horizontal="left" vertical="center"/>
      <protection locked="0"/>
    </xf>
    <xf numFmtId="49" fontId="1" fillId="33" borderId="57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49" fontId="1" fillId="33" borderId="57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right"/>
      <protection/>
    </xf>
    <xf numFmtId="0" fontId="0" fillId="0" borderId="22" xfId="0" applyFont="1" applyBorder="1" applyAlignment="1" applyProtection="1">
      <alignment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171" fontId="14" fillId="0" borderId="18" xfId="42" applyNumberFormat="1" applyFont="1" applyBorder="1" applyAlignment="1" applyProtection="1">
      <alignment horizontal="left" vertical="center"/>
      <protection locked="0"/>
    </xf>
    <xf numFmtId="49" fontId="14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177" fontId="16" fillId="0" borderId="31" xfId="0" applyNumberFormat="1" applyFont="1" applyBorder="1" applyAlignment="1" applyProtection="1">
      <alignment horizontal="center" vertical="center"/>
      <protection/>
    </xf>
    <xf numFmtId="177" fontId="16" fillId="0" borderId="30" xfId="0" applyNumberFormat="1" applyFont="1" applyBorder="1" applyAlignment="1" applyProtection="1">
      <alignment horizontal="center" vertical="center"/>
      <protection/>
    </xf>
    <xf numFmtId="177" fontId="16" fillId="0" borderId="30" xfId="0" applyNumberFormat="1" applyFont="1" applyBorder="1" applyAlignment="1" applyProtection="1">
      <alignment horizontal="center" vertical="center" wrapText="1"/>
      <protection/>
    </xf>
    <xf numFmtId="177" fontId="16" fillId="0" borderId="32" xfId="0" applyNumberFormat="1" applyFont="1" applyBorder="1" applyAlignment="1" applyProtection="1">
      <alignment horizontal="center" vertical="center" wrapText="1"/>
      <protection/>
    </xf>
    <xf numFmtId="49" fontId="16" fillId="0" borderId="49" xfId="0" applyNumberFormat="1" applyFont="1" applyBorder="1" applyAlignment="1" applyProtection="1">
      <alignment horizontal="center" vertical="center"/>
      <protection/>
    </xf>
    <xf numFmtId="0" fontId="16" fillId="0" borderId="50" xfId="0" applyNumberFormat="1" applyFont="1" applyBorder="1" applyAlignment="1" applyProtection="1">
      <alignment horizontal="center" vertical="center"/>
      <protection/>
    </xf>
    <xf numFmtId="49" fontId="14" fillId="0" borderId="26" xfId="0" applyNumberFormat="1" applyFont="1" applyBorder="1" applyAlignment="1" applyProtection="1">
      <alignment horizontal="left" vertical="center"/>
      <protection/>
    </xf>
    <xf numFmtId="49" fontId="14" fillId="0" borderId="30" xfId="0" applyNumberFormat="1" applyFont="1" applyBorder="1" applyAlignment="1" applyProtection="1">
      <alignment horizontal="left" vertical="center"/>
      <protection/>
    </xf>
    <xf numFmtId="49" fontId="16" fillId="0" borderId="49" xfId="0" applyNumberFormat="1" applyFont="1" applyBorder="1" applyAlignment="1" applyProtection="1">
      <alignment vertical="center"/>
      <protection/>
    </xf>
    <xf numFmtId="0" fontId="16" fillId="0" borderId="53" xfId="0" applyNumberFormat="1" applyFont="1" applyBorder="1" applyAlignment="1" applyProtection="1">
      <alignment vertical="center"/>
      <protection/>
    </xf>
    <xf numFmtId="49" fontId="16" fillId="0" borderId="43" xfId="0" applyNumberFormat="1" applyFont="1" applyBorder="1" applyAlignment="1" applyProtection="1">
      <alignment vertical="center"/>
      <protection/>
    </xf>
    <xf numFmtId="0" fontId="16" fillId="0" borderId="44" xfId="0" applyNumberFormat="1" applyFont="1" applyBorder="1" applyAlignment="1" applyProtection="1">
      <alignment vertical="center"/>
      <protection/>
    </xf>
    <xf numFmtId="49" fontId="16" fillId="0" borderId="0" xfId="0" applyNumberFormat="1" applyFont="1" applyBorder="1" applyAlignment="1" applyProtection="1">
      <alignment vertical="center"/>
      <protection/>
    </xf>
    <xf numFmtId="0" fontId="16" fillId="0" borderId="29" xfId="0" applyNumberFormat="1" applyFont="1" applyBorder="1" applyAlignment="1" applyProtection="1">
      <alignment vertical="center"/>
      <protection/>
    </xf>
    <xf numFmtId="14" fontId="14" fillId="0" borderId="21" xfId="0" applyNumberFormat="1" applyFont="1" applyBorder="1" applyAlignment="1" applyProtection="1">
      <alignment horizontal="left" vertical="center"/>
      <protection locked="0"/>
    </xf>
    <xf numFmtId="14" fontId="14" fillId="0" borderId="39" xfId="0" applyNumberFormat="1" applyFont="1" applyBorder="1" applyAlignment="1" applyProtection="1">
      <alignment horizontal="left" vertical="center"/>
      <protection locked="0"/>
    </xf>
    <xf numFmtId="49" fontId="16" fillId="0" borderId="50" xfId="0" applyNumberFormat="1" applyFont="1" applyBorder="1" applyAlignment="1" applyProtection="1">
      <alignment horizontal="left" vertical="center"/>
      <protection/>
    </xf>
    <xf numFmtId="0" fontId="16" fillId="0" borderId="54" xfId="0" applyNumberFormat="1" applyFont="1" applyBorder="1" applyAlignment="1" applyProtection="1">
      <alignment horizontal="left" vertical="center"/>
      <protection/>
    </xf>
    <xf numFmtId="49" fontId="16" fillId="0" borderId="41" xfId="0" applyNumberFormat="1" applyFont="1" applyBorder="1" applyAlignment="1" applyProtection="1">
      <alignment horizontal="left" vertical="center"/>
      <protection/>
    </xf>
    <xf numFmtId="0" fontId="16" fillId="0" borderId="20" xfId="0" applyNumberFormat="1" applyFont="1" applyBorder="1" applyAlignment="1" applyProtection="1">
      <alignment horizontal="left" vertical="center"/>
      <protection/>
    </xf>
    <xf numFmtId="49" fontId="16" fillId="0" borderId="17" xfId="0" applyNumberFormat="1" applyFont="1" applyBorder="1" applyAlignment="1" applyProtection="1">
      <alignment horizontal="left" vertical="center"/>
      <protection/>
    </xf>
    <xf numFmtId="0" fontId="16" fillId="0" borderId="18" xfId="0" applyNumberFormat="1" applyFont="1" applyBorder="1" applyAlignment="1" applyProtection="1">
      <alignment horizontal="left" vertical="center"/>
      <protection/>
    </xf>
    <xf numFmtId="49" fontId="16" fillId="0" borderId="51" xfId="0" applyNumberFormat="1" applyFont="1" applyBorder="1" applyAlignment="1" applyProtection="1">
      <alignment horizontal="left" vertical="top" wrapText="1"/>
      <protection/>
    </xf>
    <xf numFmtId="0" fontId="16" fillId="0" borderId="51" xfId="0" applyNumberFormat="1" applyFont="1" applyBorder="1" applyAlignment="1" applyProtection="1">
      <alignment wrapText="1"/>
      <protection/>
    </xf>
    <xf numFmtId="0" fontId="16" fillId="0" borderId="52" xfId="0" applyNumberFormat="1" applyFont="1" applyBorder="1" applyAlignment="1" applyProtection="1">
      <alignment wrapText="1"/>
      <protection/>
    </xf>
    <xf numFmtId="49" fontId="16" fillId="0" borderId="43" xfId="0" applyNumberFormat="1" applyFont="1" applyBorder="1" applyAlignment="1" applyProtection="1">
      <alignment horizontal="center" vertical="center"/>
      <protection/>
    </xf>
    <xf numFmtId="0" fontId="16" fillId="0" borderId="41" xfId="0" applyNumberFormat="1" applyFont="1" applyBorder="1" applyAlignment="1" applyProtection="1">
      <alignment horizontal="center" vertical="center"/>
      <protection/>
    </xf>
    <xf numFmtId="49" fontId="16" fillId="0" borderId="48" xfId="0" applyNumberFormat="1" applyFont="1" applyBorder="1" applyAlignment="1" applyProtection="1">
      <alignment horizontal="center" vertical="center"/>
      <protection/>
    </xf>
    <xf numFmtId="0" fontId="16" fillId="0" borderId="17" xfId="0" applyNumberFormat="1" applyFont="1" applyBorder="1" applyAlignment="1" applyProtection="1">
      <alignment horizontal="center" vertical="center"/>
      <protection/>
    </xf>
    <xf numFmtId="0" fontId="1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209550</xdr:rowOff>
    </xdr:from>
    <xdr:to>
      <xdr:col>0</xdr:col>
      <xdr:colOff>1047750</xdr:colOff>
      <xdr:row>3</xdr:row>
      <xdr:rowOff>133350</xdr:rowOff>
    </xdr:to>
    <xdr:pic>
      <xdr:nvPicPr>
        <xdr:cNvPr id="1" name="Picture 54" descr="mulogo2_sm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9550"/>
          <a:ext cx="904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1285875</xdr:colOff>
      <xdr:row>4</xdr:row>
      <xdr:rowOff>104775</xdr:rowOff>
    </xdr:to>
    <xdr:pic>
      <xdr:nvPicPr>
        <xdr:cNvPr id="1" name="Picture 1" descr="mulogo2_sm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1285875</xdr:colOff>
      <xdr:row>4</xdr:row>
      <xdr:rowOff>104775</xdr:rowOff>
    </xdr:to>
    <xdr:pic>
      <xdr:nvPicPr>
        <xdr:cNvPr id="1" name="Picture 1" descr="mulogo2_sm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sa.gov/travel/plan-book/per-diem-rat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showGridLines="0" tabSelected="1" zoomScalePageLayoutView="0" workbookViewId="0" topLeftCell="A1">
      <selection activeCell="B6" sqref="B6:C6"/>
    </sheetView>
  </sheetViews>
  <sheetFormatPr defaultColWidth="9.140625" defaultRowHeight="12.75"/>
  <cols>
    <col min="1" max="1" width="19.57421875" style="1" customWidth="1"/>
    <col min="2" max="2" width="25.140625" style="1" customWidth="1"/>
    <col min="3" max="3" width="10.7109375" style="1" customWidth="1"/>
    <col min="4" max="4" width="13.28125" style="1" customWidth="1"/>
    <col min="5" max="5" width="10.8515625" style="1" customWidth="1"/>
    <col min="6" max="6" width="13.00390625" style="1" customWidth="1"/>
    <col min="7" max="7" width="10.8515625" style="1" customWidth="1"/>
    <col min="8" max="8" width="15.421875" style="1" customWidth="1"/>
    <col min="9" max="9" width="13.28125" style="1" customWidth="1"/>
    <col min="10" max="10" width="13.00390625" style="1" customWidth="1"/>
    <col min="11" max="40" width="4.7109375" style="1" customWidth="1"/>
    <col min="41" max="16384" width="9.140625" style="1" customWidth="1"/>
  </cols>
  <sheetData>
    <row r="1" spans="2:10" ht="45" customHeight="1" thickBot="1">
      <c r="B1" s="136" t="s">
        <v>62</v>
      </c>
      <c r="C1" s="136"/>
      <c r="D1" s="136"/>
      <c r="E1" s="136"/>
      <c r="F1" s="136"/>
      <c r="G1" s="136"/>
      <c r="H1" s="136"/>
      <c r="I1" s="136"/>
      <c r="J1" s="25">
        <f>IF(LEFT('Travel Settlement Summary'!$I$5,3)="Yes","Page 1 of "&amp;MID($I$5,6,1),"")</f>
      </c>
    </row>
    <row r="2" spans="2:10" ht="12.75">
      <c r="B2" s="137" t="s">
        <v>48</v>
      </c>
      <c r="C2" s="138"/>
      <c r="D2" s="138"/>
      <c r="E2" s="138"/>
      <c r="F2" s="139"/>
      <c r="G2" s="27"/>
      <c r="H2" s="28"/>
      <c r="I2" s="28"/>
      <c r="J2" s="29"/>
    </row>
    <row r="3" spans="2:10" s="30" customFormat="1" ht="12.75" customHeight="1" thickBot="1">
      <c r="B3" s="138"/>
      <c r="C3" s="138"/>
      <c r="D3" s="138"/>
      <c r="E3" s="138"/>
      <c r="F3" s="139"/>
      <c r="G3" s="31"/>
      <c r="J3" s="32"/>
    </row>
    <row r="4" spans="1:10" s="38" customFormat="1" ht="12.75" customHeight="1">
      <c r="A4" s="33"/>
      <c r="B4" s="34"/>
      <c r="C4" s="140" t="s">
        <v>50</v>
      </c>
      <c r="D4" s="141"/>
      <c r="E4" s="144"/>
      <c r="F4" s="145"/>
      <c r="G4" s="160" t="s">
        <v>33</v>
      </c>
      <c r="H4" s="161"/>
      <c r="I4" s="36" t="s">
        <v>68</v>
      </c>
      <c r="J4" s="37"/>
    </row>
    <row r="5" spans="1:10" s="38" customFormat="1" ht="12.75" customHeight="1" thickBot="1">
      <c r="A5" s="33"/>
      <c r="B5" s="39"/>
      <c r="C5" s="142"/>
      <c r="D5" s="143"/>
      <c r="E5" s="146"/>
      <c r="F5" s="147"/>
      <c r="G5" s="40"/>
      <c r="H5" s="41" t="s">
        <v>30</v>
      </c>
      <c r="I5" s="105" t="s">
        <v>31</v>
      </c>
      <c r="J5" s="42"/>
    </row>
    <row r="6" spans="1:10" ht="18" customHeight="1">
      <c r="A6" s="2" t="s">
        <v>0</v>
      </c>
      <c r="B6" s="121"/>
      <c r="C6" s="122"/>
      <c r="D6" s="3" t="s">
        <v>10</v>
      </c>
      <c r="E6" s="162"/>
      <c r="F6" s="163"/>
      <c r="G6" s="163"/>
      <c r="H6" s="4" t="s">
        <v>32</v>
      </c>
      <c r="I6" s="178"/>
      <c r="J6" s="179"/>
    </row>
    <row r="7" spans="1:10" ht="18" customHeight="1">
      <c r="A7" s="5" t="s">
        <v>17</v>
      </c>
      <c r="B7" s="151"/>
      <c r="C7" s="152"/>
      <c r="D7" s="6" t="s">
        <v>1</v>
      </c>
      <c r="E7" s="152"/>
      <c r="F7" s="164"/>
      <c r="G7" s="164"/>
      <c r="H7" s="7" t="s">
        <v>27</v>
      </c>
      <c r="I7" s="180"/>
      <c r="J7" s="181"/>
    </row>
    <row r="8" spans="1:10" ht="18" customHeight="1">
      <c r="A8" s="5" t="s">
        <v>18</v>
      </c>
      <c r="B8" s="151"/>
      <c r="C8" s="152"/>
      <c r="D8" s="6" t="s">
        <v>49</v>
      </c>
      <c r="E8" s="152"/>
      <c r="F8" s="164"/>
      <c r="G8" s="164"/>
      <c r="H8" s="7" t="s">
        <v>26</v>
      </c>
      <c r="I8" s="182"/>
      <c r="J8" s="183"/>
    </row>
    <row r="9" spans="1:10" ht="30" customHeight="1" thickBot="1">
      <c r="A9" s="104" t="s">
        <v>66</v>
      </c>
      <c r="B9" s="123"/>
      <c r="C9" s="124"/>
      <c r="D9" s="124"/>
      <c r="E9" s="124"/>
      <c r="F9" s="124"/>
      <c r="G9" s="124"/>
      <c r="H9" s="124"/>
      <c r="I9" s="124"/>
      <c r="J9" s="125"/>
    </row>
    <row r="10" spans="1:10" ht="12.75">
      <c r="A10" s="126" t="s">
        <v>70</v>
      </c>
      <c r="B10" s="127"/>
      <c r="C10" s="127"/>
      <c r="D10" s="127"/>
      <c r="E10" s="128" t="s">
        <v>71</v>
      </c>
      <c r="F10" s="128"/>
      <c r="G10" s="128"/>
      <c r="H10" s="128"/>
      <c r="I10" s="128"/>
      <c r="J10" s="129"/>
    </row>
    <row r="11" spans="1:10" ht="21" customHeight="1" thickBot="1">
      <c r="A11" s="114"/>
      <c r="B11" s="115"/>
      <c r="C11" s="115"/>
      <c r="D11" s="115"/>
      <c r="E11" s="116"/>
      <c r="F11" s="116"/>
      <c r="G11" s="116"/>
      <c r="H11" s="116"/>
      <c r="I11" s="116"/>
      <c r="J11" s="117"/>
    </row>
    <row r="12" spans="1:10" s="35" customFormat="1" ht="12.75">
      <c r="A12" s="186" t="s">
        <v>28</v>
      </c>
      <c r="B12" s="9" t="s">
        <v>23</v>
      </c>
      <c r="C12" s="184" t="s">
        <v>24</v>
      </c>
      <c r="D12" s="184" t="s">
        <v>3</v>
      </c>
      <c r="E12" s="184" t="s">
        <v>4</v>
      </c>
      <c r="F12" s="186" t="s">
        <v>29</v>
      </c>
      <c r="G12" s="184" t="s">
        <v>72</v>
      </c>
      <c r="H12" s="184" t="s">
        <v>6</v>
      </c>
      <c r="I12" s="186" t="s">
        <v>65</v>
      </c>
      <c r="J12" s="184" t="s">
        <v>8</v>
      </c>
    </row>
    <row r="13" spans="1:17" s="35" customFormat="1" ht="13.5" thickBot="1">
      <c r="A13" s="185"/>
      <c r="B13" s="10" t="s">
        <v>20</v>
      </c>
      <c r="C13" s="185"/>
      <c r="D13" s="185"/>
      <c r="E13" s="185"/>
      <c r="F13" s="185" t="s">
        <v>22</v>
      </c>
      <c r="G13" s="185"/>
      <c r="H13" s="185"/>
      <c r="I13" s="185"/>
      <c r="J13" s="185"/>
      <c r="K13" s="1"/>
      <c r="L13" s="1"/>
      <c r="M13" s="1"/>
      <c r="N13" s="1"/>
      <c r="O13" s="1"/>
      <c r="P13" s="1"/>
      <c r="Q13" s="1"/>
    </row>
    <row r="14" spans="1:10" ht="12.75">
      <c r="A14" s="168"/>
      <c r="B14" s="48"/>
      <c r="C14" s="173"/>
      <c r="D14" s="170">
        <f>+C14*Exception_Rate</f>
        <v>0</v>
      </c>
      <c r="E14" s="155"/>
      <c r="F14" s="155"/>
      <c r="G14" s="155"/>
      <c r="H14" s="155"/>
      <c r="I14" s="155"/>
      <c r="J14" s="175">
        <f>SUBTOTAL(9,D14:I15)</f>
        <v>0</v>
      </c>
    </row>
    <row r="15" spans="1:10" ht="12.75">
      <c r="A15" s="169"/>
      <c r="B15" s="49"/>
      <c r="C15" s="174"/>
      <c r="D15" s="171"/>
      <c r="E15" s="156"/>
      <c r="F15" s="156"/>
      <c r="G15" s="156"/>
      <c r="H15" s="156"/>
      <c r="I15" s="156"/>
      <c r="J15" s="176"/>
    </row>
    <row r="16" spans="1:10" ht="12.75">
      <c r="A16" s="168"/>
      <c r="B16" s="49"/>
      <c r="C16" s="177"/>
      <c r="D16" s="170">
        <f>+C16*Exception_Rate</f>
        <v>0</v>
      </c>
      <c r="E16" s="155"/>
      <c r="F16" s="155"/>
      <c r="G16" s="155"/>
      <c r="H16" s="155"/>
      <c r="I16" s="155"/>
      <c r="J16" s="175">
        <f>SUBTOTAL(9,D16:I17)</f>
        <v>0</v>
      </c>
    </row>
    <row r="17" spans="1:10" ht="12.75">
      <c r="A17" s="169"/>
      <c r="B17" s="49"/>
      <c r="C17" s="174"/>
      <c r="D17" s="171"/>
      <c r="E17" s="156"/>
      <c r="F17" s="156"/>
      <c r="G17" s="156"/>
      <c r="H17" s="156"/>
      <c r="I17" s="156"/>
      <c r="J17" s="176"/>
    </row>
    <row r="18" spans="1:10" ht="12.75">
      <c r="A18" s="168"/>
      <c r="B18" s="49"/>
      <c r="C18" s="172"/>
      <c r="D18" s="170">
        <f>+C18*Exception_Rate</f>
        <v>0</v>
      </c>
      <c r="E18" s="155"/>
      <c r="F18" s="155"/>
      <c r="G18" s="155"/>
      <c r="H18" s="155"/>
      <c r="I18" s="155"/>
      <c r="J18" s="175">
        <f>SUBTOTAL(9,D18:I19)</f>
        <v>0</v>
      </c>
    </row>
    <row r="19" spans="1:10" ht="12.75">
      <c r="A19" s="169"/>
      <c r="B19" s="49"/>
      <c r="C19" s="172"/>
      <c r="D19" s="171"/>
      <c r="E19" s="156"/>
      <c r="F19" s="156"/>
      <c r="G19" s="156"/>
      <c r="H19" s="156"/>
      <c r="I19" s="156"/>
      <c r="J19" s="176"/>
    </row>
    <row r="20" spans="1:10" ht="12.75">
      <c r="A20" s="168"/>
      <c r="B20" s="49"/>
      <c r="C20" s="172"/>
      <c r="D20" s="170">
        <f>+C20*Exception_Rate</f>
        <v>0</v>
      </c>
      <c r="E20" s="155"/>
      <c r="F20" s="155"/>
      <c r="G20" s="155"/>
      <c r="H20" s="155"/>
      <c r="I20" s="155"/>
      <c r="J20" s="175">
        <f>SUBTOTAL(9,D20:I21)</f>
        <v>0</v>
      </c>
    </row>
    <row r="21" spans="1:10" ht="12.75">
      <c r="A21" s="169"/>
      <c r="B21" s="49"/>
      <c r="C21" s="172"/>
      <c r="D21" s="171"/>
      <c r="E21" s="156"/>
      <c r="F21" s="156"/>
      <c r="G21" s="156"/>
      <c r="H21" s="156"/>
      <c r="I21" s="156"/>
      <c r="J21" s="176"/>
    </row>
    <row r="22" spans="1:10" ht="12.75">
      <c r="A22" s="168"/>
      <c r="B22" s="49"/>
      <c r="C22" s="172"/>
      <c r="D22" s="170">
        <f>+C22*Exception_Rate</f>
        <v>0</v>
      </c>
      <c r="E22" s="155"/>
      <c r="F22" s="155"/>
      <c r="G22" s="155"/>
      <c r="H22" s="155"/>
      <c r="I22" s="155"/>
      <c r="J22" s="175">
        <f>SUBTOTAL(9,D22:I23)</f>
        <v>0</v>
      </c>
    </row>
    <row r="23" spans="1:10" ht="12.75">
      <c r="A23" s="169"/>
      <c r="B23" s="49"/>
      <c r="C23" s="172"/>
      <c r="D23" s="171"/>
      <c r="E23" s="156"/>
      <c r="F23" s="156"/>
      <c r="G23" s="156"/>
      <c r="H23" s="156"/>
      <c r="I23" s="156"/>
      <c r="J23" s="176"/>
    </row>
    <row r="24" spans="1:10" ht="12.75">
      <c r="A24" s="168"/>
      <c r="B24" s="49"/>
      <c r="C24" s="172"/>
      <c r="D24" s="170">
        <f>+C24*Exception_Rate</f>
        <v>0</v>
      </c>
      <c r="E24" s="155"/>
      <c r="F24" s="155"/>
      <c r="G24" s="155"/>
      <c r="H24" s="155"/>
      <c r="I24" s="155"/>
      <c r="J24" s="175">
        <f>SUBTOTAL(9,D24:I25)</f>
        <v>0</v>
      </c>
    </row>
    <row r="25" spans="1:10" ht="12.75">
      <c r="A25" s="169"/>
      <c r="B25" s="49"/>
      <c r="C25" s="172"/>
      <c r="D25" s="171"/>
      <c r="E25" s="156"/>
      <c r="F25" s="156"/>
      <c r="G25" s="156"/>
      <c r="H25" s="156"/>
      <c r="I25" s="156"/>
      <c r="J25" s="176"/>
    </row>
    <row r="26" spans="1:10" ht="12.75">
      <c r="A26" s="168"/>
      <c r="B26" s="49"/>
      <c r="C26" s="172"/>
      <c r="D26" s="170">
        <f>+C26*Exception_Rate</f>
        <v>0</v>
      </c>
      <c r="E26" s="155"/>
      <c r="F26" s="155"/>
      <c r="G26" s="155"/>
      <c r="H26" s="155"/>
      <c r="I26" s="155"/>
      <c r="J26" s="175">
        <f>SUBTOTAL(9,D26:I27)</f>
        <v>0</v>
      </c>
    </row>
    <row r="27" spans="1:10" ht="12.75">
      <c r="A27" s="169"/>
      <c r="B27" s="49"/>
      <c r="C27" s="172"/>
      <c r="D27" s="171"/>
      <c r="E27" s="156"/>
      <c r="F27" s="156"/>
      <c r="G27" s="156"/>
      <c r="H27" s="156"/>
      <c r="I27" s="156"/>
      <c r="J27" s="176"/>
    </row>
    <row r="28" spans="1:10" ht="12.75">
      <c r="A28" s="168"/>
      <c r="B28" s="49"/>
      <c r="C28" s="172"/>
      <c r="D28" s="170">
        <f>+C28*Exception_Rate</f>
        <v>0</v>
      </c>
      <c r="E28" s="155"/>
      <c r="F28" s="155"/>
      <c r="G28" s="155"/>
      <c r="H28" s="155"/>
      <c r="I28" s="155"/>
      <c r="J28" s="175">
        <f>SUBTOTAL(9,D28:I29)</f>
        <v>0</v>
      </c>
    </row>
    <row r="29" spans="1:10" ht="12.75">
      <c r="A29" s="169"/>
      <c r="B29" s="49"/>
      <c r="C29" s="172"/>
      <c r="D29" s="171"/>
      <c r="E29" s="156"/>
      <c r="F29" s="156"/>
      <c r="G29" s="156"/>
      <c r="H29" s="156"/>
      <c r="I29" s="156"/>
      <c r="J29" s="176"/>
    </row>
    <row r="30" spans="1:10" ht="12.75">
      <c r="A30" s="168"/>
      <c r="B30" s="49"/>
      <c r="C30" s="174"/>
      <c r="D30" s="170">
        <f>+C30*Exception_Rate</f>
        <v>0</v>
      </c>
      <c r="E30" s="155"/>
      <c r="F30" s="155"/>
      <c r="G30" s="155"/>
      <c r="H30" s="155"/>
      <c r="I30" s="155"/>
      <c r="J30" s="175">
        <f>SUBTOTAL(9,D30:I31)</f>
        <v>0</v>
      </c>
    </row>
    <row r="31" spans="1:10" ht="12.75">
      <c r="A31" s="169"/>
      <c r="B31" s="49"/>
      <c r="C31" s="191"/>
      <c r="D31" s="171"/>
      <c r="E31" s="156"/>
      <c r="F31" s="156"/>
      <c r="G31" s="156"/>
      <c r="H31" s="156"/>
      <c r="I31" s="156"/>
      <c r="J31" s="176"/>
    </row>
    <row r="32" spans="1:10" s="43" customFormat="1" ht="12.75">
      <c r="A32" s="168"/>
      <c r="B32" s="49"/>
      <c r="C32" s="174"/>
      <c r="D32" s="170">
        <f>+C32*Exception_Rate</f>
        <v>0</v>
      </c>
      <c r="E32" s="155"/>
      <c r="F32" s="155"/>
      <c r="G32" s="155"/>
      <c r="H32" s="155"/>
      <c r="I32" s="155"/>
      <c r="J32" s="175">
        <f>SUBTOTAL(9,D32:I33)</f>
        <v>0</v>
      </c>
    </row>
    <row r="33" spans="1:10" s="43" customFormat="1" ht="13.5" thickBot="1">
      <c r="A33" s="169"/>
      <c r="B33" s="50"/>
      <c r="C33" s="191"/>
      <c r="D33" s="171"/>
      <c r="E33" s="156"/>
      <c r="F33" s="156"/>
      <c r="G33" s="156"/>
      <c r="H33" s="156"/>
      <c r="I33" s="156"/>
      <c r="J33" s="176"/>
    </row>
    <row r="34" spans="1:10" s="43" customFormat="1" ht="18" customHeight="1" thickBot="1">
      <c r="A34" s="187" t="str">
        <f>IF(LEFT($I$5,3)="Yes","Trip Total Page 1:","Trip Total :")</f>
        <v>Trip Total :</v>
      </c>
      <c r="B34" s="188"/>
      <c r="C34" s="51"/>
      <c r="D34" s="52">
        <f>SUBTOTAL(9,D14:D33)+'Continuation page 2'!D68+'Continuation page 3'!D68</f>
        <v>0</v>
      </c>
      <c r="E34" s="52">
        <f>SUBTOTAL(9,E14:E33)+'Continuation page 2'!E68+'Continuation page 3'!E68</f>
        <v>0</v>
      </c>
      <c r="F34" s="52">
        <f>SUBTOTAL(9,F14:F33)+'Continuation page 2'!F68+'Continuation page 3'!F68</f>
        <v>0</v>
      </c>
      <c r="G34" s="52">
        <f>SUBTOTAL(9,G14:G33)+'Continuation page 2'!G68+'Continuation page 3'!G68</f>
        <v>0</v>
      </c>
      <c r="H34" s="52">
        <f>SUBTOTAL(9,H14:H33)+'Continuation page 2'!H68+'Continuation page 3'!H68</f>
        <v>0</v>
      </c>
      <c r="I34" s="52">
        <f>SUBTOTAL(9,I14:I33)+'Continuation page 2'!I68+'Continuation page 3'!I68</f>
        <v>0</v>
      </c>
      <c r="J34" s="52">
        <f>SUM(D34:I34)</f>
        <v>0</v>
      </c>
    </row>
    <row r="35" spans="1:10" s="43" customFormat="1" ht="18" customHeight="1" thickBot="1">
      <c r="A35" s="56"/>
      <c r="B35" s="45"/>
      <c r="C35" s="46"/>
      <c r="D35" s="47"/>
      <c r="E35" s="47"/>
      <c r="F35" s="47"/>
      <c r="G35" s="47"/>
      <c r="H35" s="47"/>
      <c r="I35" s="47"/>
      <c r="J35" s="47"/>
    </row>
    <row r="36" spans="1:12" s="35" customFormat="1" ht="13.5" thickBot="1">
      <c r="A36" s="130" t="s">
        <v>64</v>
      </c>
      <c r="B36" s="131"/>
      <c r="C36" s="131"/>
      <c r="D36" s="132"/>
      <c r="E36" s="130" t="s">
        <v>34</v>
      </c>
      <c r="F36" s="131"/>
      <c r="G36" s="131"/>
      <c r="H36" s="131"/>
      <c r="I36" s="131"/>
      <c r="J36" s="132"/>
      <c r="L36" s="35" t="s">
        <v>25</v>
      </c>
    </row>
    <row r="37" spans="1:10" s="57" customFormat="1" ht="12.75" customHeight="1">
      <c r="A37" s="80" t="s">
        <v>2</v>
      </c>
      <c r="B37" s="189" t="s">
        <v>21</v>
      </c>
      <c r="C37" s="190"/>
      <c r="D37" s="14" t="s">
        <v>3</v>
      </c>
      <c r="E37" s="11" t="s">
        <v>2</v>
      </c>
      <c r="F37" s="12" t="s">
        <v>67</v>
      </c>
      <c r="G37" s="165" t="s">
        <v>21</v>
      </c>
      <c r="H37" s="166"/>
      <c r="I37" s="167"/>
      <c r="J37" s="13" t="s">
        <v>3</v>
      </c>
    </row>
    <row r="38" spans="1:10" ht="12.75">
      <c r="A38" s="79"/>
      <c r="B38" s="153"/>
      <c r="C38" s="154"/>
      <c r="D38" s="83">
        <v>0</v>
      </c>
      <c r="E38" s="84"/>
      <c r="F38" s="85"/>
      <c r="G38" s="86"/>
      <c r="H38" s="86"/>
      <c r="I38" s="82"/>
      <c r="J38" s="87"/>
    </row>
    <row r="39" spans="1:10" ht="12.75">
      <c r="A39" s="79"/>
      <c r="B39" s="81"/>
      <c r="C39" s="82"/>
      <c r="D39" s="83"/>
      <c r="E39" s="84"/>
      <c r="F39" s="85"/>
      <c r="G39" s="86"/>
      <c r="H39" s="86"/>
      <c r="I39" s="82"/>
      <c r="J39" s="87"/>
    </row>
    <row r="40" spans="1:10" ht="12.75">
      <c r="A40" s="79"/>
      <c r="B40" s="81"/>
      <c r="C40" s="82"/>
      <c r="D40" s="83"/>
      <c r="E40" s="84"/>
      <c r="F40" s="85"/>
      <c r="G40" s="86"/>
      <c r="H40" s="86"/>
      <c r="I40" s="82"/>
      <c r="J40" s="87"/>
    </row>
    <row r="41" spans="1:10" ht="12.75">
      <c r="A41" s="79"/>
      <c r="B41" s="81"/>
      <c r="C41" s="82"/>
      <c r="D41" s="83"/>
      <c r="E41" s="84"/>
      <c r="F41" s="85"/>
      <c r="G41" s="86"/>
      <c r="H41" s="86"/>
      <c r="I41" s="82"/>
      <c r="J41" s="87"/>
    </row>
    <row r="42" spans="1:10" ht="12.75">
      <c r="A42" s="79"/>
      <c r="B42" s="81"/>
      <c r="C42" s="82"/>
      <c r="D42" s="83"/>
      <c r="E42" s="84"/>
      <c r="F42" s="85"/>
      <c r="G42" s="86"/>
      <c r="H42" s="86"/>
      <c r="I42" s="82"/>
      <c r="J42" s="87"/>
    </row>
    <row r="43" spans="1:10" ht="12.75">
      <c r="A43" s="79"/>
      <c r="B43" s="81"/>
      <c r="C43" s="82"/>
      <c r="D43" s="83"/>
      <c r="E43" s="84"/>
      <c r="F43" s="85"/>
      <c r="G43" s="86"/>
      <c r="H43" s="86"/>
      <c r="I43" s="82"/>
      <c r="J43" s="87"/>
    </row>
    <row r="44" spans="1:10" ht="12.75">
      <c r="A44" s="79"/>
      <c r="B44" s="81"/>
      <c r="C44" s="82"/>
      <c r="D44" s="83"/>
      <c r="E44" s="84"/>
      <c r="F44" s="85"/>
      <c r="G44" s="86"/>
      <c r="H44" s="86"/>
      <c r="I44" s="82"/>
      <c r="J44" s="87"/>
    </row>
    <row r="45" spans="1:10" ht="12.75">
      <c r="A45" s="79"/>
      <c r="B45" s="81"/>
      <c r="C45" s="82"/>
      <c r="D45" s="83"/>
      <c r="E45" s="84"/>
      <c r="F45" s="85"/>
      <c r="G45" s="86"/>
      <c r="H45" s="86"/>
      <c r="I45" s="82"/>
      <c r="J45" s="87"/>
    </row>
    <row r="46" spans="1:10" ht="12.75">
      <c r="A46" s="79"/>
      <c r="B46" s="153"/>
      <c r="C46" s="154"/>
      <c r="D46" s="83"/>
      <c r="E46" s="84"/>
      <c r="F46" s="85"/>
      <c r="G46" s="86"/>
      <c r="H46" s="86"/>
      <c r="I46" s="82"/>
      <c r="J46" s="87"/>
    </row>
    <row r="47" spans="2:10" ht="12.75">
      <c r="B47" s="21" t="s">
        <v>37</v>
      </c>
      <c r="C47" s="22"/>
      <c r="D47" s="95">
        <f>SUM(D38:D46)</f>
        <v>0</v>
      </c>
      <c r="G47" s="21" t="s">
        <v>36</v>
      </c>
      <c r="H47" s="22"/>
      <c r="I47" s="22"/>
      <c r="J47" s="94">
        <f>SUM(J38:J46)</f>
        <v>0</v>
      </c>
    </row>
    <row r="48" spans="1:10" ht="13.5" thickBot="1">
      <c r="A48" s="58"/>
      <c r="B48" s="22"/>
      <c r="C48" s="22"/>
      <c r="D48" s="59"/>
      <c r="E48" s="58"/>
      <c r="G48" s="22"/>
      <c r="H48" s="22"/>
      <c r="I48" s="22"/>
      <c r="J48" s="60"/>
    </row>
    <row r="49" spans="1:10" ht="13.5" thickBot="1">
      <c r="A49" s="58"/>
      <c r="B49" s="22"/>
      <c r="C49" s="22"/>
      <c r="E49" s="58"/>
      <c r="F49" s="23" t="s">
        <v>42</v>
      </c>
      <c r="G49" s="24"/>
      <c r="H49" s="24"/>
      <c r="I49" s="20"/>
      <c r="J49" s="93">
        <f>+J34-J47</f>
        <v>0</v>
      </c>
    </row>
    <row r="50" spans="1:5" ht="18" customHeight="1" thickBot="1">
      <c r="A50" s="61">
        <f>IF(((SUM(F38:F46)+SUM(D38:D46))=I34),"","ERROR OTHER TOTAL VARIANCE - CHECK DATES")</f>
      </c>
      <c r="B50" s="26"/>
      <c r="C50" s="26"/>
      <c r="D50" s="62"/>
      <c r="E50" s="63"/>
    </row>
    <row r="51" spans="1:14" s="35" customFormat="1" ht="12.75">
      <c r="A51" s="133" t="s">
        <v>63</v>
      </c>
      <c r="B51" s="134"/>
      <c r="C51" s="134"/>
      <c r="D51" s="134"/>
      <c r="E51" s="135"/>
      <c r="F51" s="1"/>
      <c r="G51" s="101"/>
      <c r="H51" s="118" t="s">
        <v>59</v>
      </c>
      <c r="I51" s="119"/>
      <c r="J51" s="120"/>
      <c r="K51" s="1"/>
      <c r="L51" s="1"/>
      <c r="M51" s="1"/>
      <c r="N51" s="1"/>
    </row>
    <row r="52" spans="1:10" ht="12.75">
      <c r="A52" s="18" t="s">
        <v>38</v>
      </c>
      <c r="B52" s="16" t="s">
        <v>39</v>
      </c>
      <c r="C52" s="16" t="s">
        <v>40</v>
      </c>
      <c r="D52" s="15" t="s">
        <v>41</v>
      </c>
      <c r="E52" s="17" t="s">
        <v>3</v>
      </c>
      <c r="G52" s="101"/>
      <c r="H52" s="97"/>
      <c r="I52" s="97"/>
      <c r="J52" s="98"/>
    </row>
    <row r="53" spans="1:10" ht="12.75">
      <c r="A53" s="88"/>
      <c r="B53" s="89"/>
      <c r="C53" s="89"/>
      <c r="D53" s="82"/>
      <c r="E53" s="90"/>
      <c r="G53" s="101"/>
      <c r="H53" s="102" t="s">
        <v>60</v>
      </c>
      <c r="I53" s="99"/>
      <c r="J53" s="98"/>
    </row>
    <row r="54" spans="1:10" ht="12.75">
      <c r="A54" s="88"/>
      <c r="B54" s="89"/>
      <c r="C54" s="89"/>
      <c r="D54" s="82"/>
      <c r="E54" s="90"/>
      <c r="G54" s="101"/>
      <c r="H54" s="102"/>
      <c r="I54" s="97"/>
      <c r="J54" s="98"/>
    </row>
    <row r="55" spans="1:10" ht="12.75">
      <c r="A55" s="88"/>
      <c r="B55" s="89"/>
      <c r="C55" s="89"/>
      <c r="D55" s="82"/>
      <c r="E55" s="90"/>
      <c r="G55" s="101"/>
      <c r="H55" s="102" t="s">
        <v>61</v>
      </c>
      <c r="I55" s="99"/>
      <c r="J55" s="98"/>
    </row>
    <row r="56" spans="1:14" s="67" customFormat="1" ht="13.5" thickBot="1">
      <c r="A56" s="91" t="s">
        <v>8</v>
      </c>
      <c r="B56" s="64"/>
      <c r="C56" s="64"/>
      <c r="D56" s="65"/>
      <c r="E56" s="92">
        <f>SUM(E53:E55)</f>
        <v>0</v>
      </c>
      <c r="F56" s="66"/>
      <c r="G56" s="101"/>
      <c r="H56" s="99"/>
      <c r="I56" s="99"/>
      <c r="J56" s="100"/>
      <c r="K56" s="1"/>
      <c r="L56" s="1"/>
      <c r="M56" s="1"/>
      <c r="N56" s="1"/>
    </row>
    <row r="57" ht="15" customHeight="1"/>
    <row r="58" spans="1:10" s="35" customFormat="1" ht="12">
      <c r="A58" s="68" t="s">
        <v>13</v>
      </c>
      <c r="B58" s="68"/>
      <c r="C58" s="68"/>
      <c r="D58" s="68"/>
      <c r="E58" s="68" t="s">
        <v>16</v>
      </c>
      <c r="F58" s="68"/>
      <c r="G58" s="68"/>
      <c r="H58" s="68"/>
      <c r="I58" s="68"/>
      <c r="J58" s="68"/>
    </row>
    <row r="59" spans="1:10" ht="12">
      <c r="A59" s="68" t="s">
        <v>14</v>
      </c>
      <c r="B59" s="68"/>
      <c r="C59" s="68"/>
      <c r="D59" s="68"/>
      <c r="E59" s="68" t="s">
        <v>11</v>
      </c>
      <c r="F59" s="68"/>
      <c r="G59" s="68"/>
      <c r="H59" s="68"/>
      <c r="I59" s="68"/>
      <c r="J59" s="68"/>
    </row>
    <row r="60" spans="1:10" ht="12">
      <c r="A60" s="68" t="s">
        <v>15</v>
      </c>
      <c r="B60" s="68"/>
      <c r="C60" s="68"/>
      <c r="D60" s="68"/>
      <c r="E60" s="68" t="s">
        <v>57</v>
      </c>
      <c r="F60" s="68"/>
      <c r="G60" s="68"/>
      <c r="H60" s="68"/>
      <c r="I60" s="68"/>
      <c r="J60" s="68"/>
    </row>
    <row r="61" ht="12">
      <c r="K61" s="35"/>
    </row>
    <row r="62" spans="1:10" ht="12.75" thickBot="1">
      <c r="A62" s="69"/>
      <c r="B62" s="70"/>
      <c r="C62" s="69"/>
      <c r="E62" s="69"/>
      <c r="F62" s="69"/>
      <c r="G62" s="71"/>
      <c r="H62" s="69"/>
      <c r="I62" s="69"/>
      <c r="J62" s="69"/>
    </row>
    <row r="63" spans="1:10" ht="12.75">
      <c r="A63" s="72" t="s">
        <v>12</v>
      </c>
      <c r="C63" s="73" t="s">
        <v>9</v>
      </c>
      <c r="D63" s="26"/>
      <c r="E63" s="74" t="s">
        <v>56</v>
      </c>
      <c r="F63" s="36"/>
      <c r="H63" s="36"/>
      <c r="I63" s="26"/>
      <c r="J63" s="73" t="s">
        <v>9</v>
      </c>
    </row>
    <row r="64" spans="1:10" ht="3.75" customHeight="1">
      <c r="A64" s="75"/>
      <c r="B64" s="72"/>
      <c r="C64" s="73"/>
      <c r="D64" s="26"/>
      <c r="E64" s="26"/>
      <c r="G64" s="26"/>
      <c r="H64" s="36"/>
      <c r="I64" s="26"/>
      <c r="J64" s="73"/>
    </row>
    <row r="65" spans="1:10" ht="5.25" customHeight="1">
      <c r="A65" s="75"/>
      <c r="B65" s="36"/>
      <c r="C65" s="73"/>
      <c r="D65" s="26"/>
      <c r="E65" s="26"/>
      <c r="F65" s="36"/>
      <c r="G65" s="36"/>
      <c r="H65" s="36"/>
      <c r="I65" s="26"/>
      <c r="J65" s="73"/>
    </row>
    <row r="66" spans="2:10" ht="12.75">
      <c r="B66" s="26"/>
      <c r="C66" s="26"/>
      <c r="D66" s="26"/>
      <c r="F66" s="26"/>
      <c r="G66" s="26"/>
      <c r="H66" s="26"/>
      <c r="I66" s="26"/>
      <c r="J66" s="66"/>
    </row>
    <row r="67" spans="1:10" ht="12.75">
      <c r="A67" s="36"/>
      <c r="B67" s="26"/>
      <c r="C67" s="26"/>
      <c r="D67" s="26"/>
      <c r="E67" s="26"/>
      <c r="F67" s="26"/>
      <c r="G67" s="26"/>
      <c r="H67" s="26"/>
      <c r="I67" s="26"/>
      <c r="J67" s="26"/>
    </row>
    <row r="68" spans="1:10" ht="15" customHeight="1" thickBot="1">
      <c r="A68" s="26"/>
      <c r="B68" s="96"/>
      <c r="C68" s="26"/>
      <c r="D68" s="26"/>
      <c r="E68" s="76"/>
      <c r="F68" s="76"/>
      <c r="G68" s="41"/>
      <c r="H68" s="77"/>
      <c r="I68" s="78"/>
      <c r="J68" s="76"/>
    </row>
    <row r="69" spans="1:10" ht="15" customHeight="1">
      <c r="A69" s="192" t="s">
        <v>69</v>
      </c>
      <c r="B69" s="193"/>
      <c r="C69" s="73"/>
      <c r="D69" s="26"/>
      <c r="E69" s="72" t="s">
        <v>58</v>
      </c>
      <c r="F69" s="26"/>
      <c r="G69" s="26"/>
      <c r="H69" s="73"/>
      <c r="I69" s="26"/>
      <c r="J69" s="73" t="s">
        <v>9</v>
      </c>
    </row>
    <row r="70" ht="15" customHeight="1"/>
    <row r="71" ht="15" customHeight="1"/>
    <row r="72" ht="15" customHeight="1"/>
    <row r="73" ht="15" customHeight="1">
      <c r="G73" s="74"/>
    </row>
    <row r="74" ht="15" customHeight="1"/>
    <row r="75" ht="15" customHeight="1"/>
    <row r="76" ht="15" customHeight="1"/>
    <row r="77" ht="15" customHeight="1"/>
    <row r="78" ht="15" customHeight="1"/>
    <row r="79" spans="1:5" ht="15" customHeight="1">
      <c r="A79" s="157" t="s">
        <v>45</v>
      </c>
      <c r="B79" s="158"/>
      <c r="C79" s="158"/>
      <c r="D79" s="158"/>
      <c r="E79" s="159"/>
    </row>
    <row r="80" spans="1:5" ht="15" customHeight="1">
      <c r="A80" s="19" t="s">
        <v>44</v>
      </c>
      <c r="B80" s="148" t="s">
        <v>53</v>
      </c>
      <c r="C80" s="149"/>
      <c r="D80" s="149"/>
      <c r="E80" s="150"/>
    </row>
    <row r="81" spans="1:5" ht="15" customHeight="1">
      <c r="A81" s="19" t="s">
        <v>35</v>
      </c>
      <c r="B81" s="148" t="s">
        <v>43</v>
      </c>
      <c r="C81" s="149"/>
      <c r="D81" s="149"/>
      <c r="E81" s="150"/>
    </row>
    <row r="82" spans="1:5" ht="15" customHeight="1">
      <c r="A82" s="19" t="s">
        <v>55</v>
      </c>
      <c r="B82" s="148" t="s">
        <v>54</v>
      </c>
      <c r="C82" s="149"/>
      <c r="D82" s="149"/>
      <c r="E82" s="150"/>
    </row>
    <row r="83" spans="1:5" ht="15" customHeight="1">
      <c r="A83" s="19" t="s">
        <v>46</v>
      </c>
      <c r="B83" s="148" t="s">
        <v>47</v>
      </c>
      <c r="C83" s="149"/>
      <c r="D83" s="149"/>
      <c r="E83" s="150"/>
    </row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</sheetData>
  <sheetProtection selectLockedCells="1"/>
  <mergeCells count="133">
    <mergeCell ref="A69:B69"/>
    <mergeCell ref="G32:G33"/>
    <mergeCell ref="H32:H33"/>
    <mergeCell ref="I32:I33"/>
    <mergeCell ref="J32:J33"/>
    <mergeCell ref="D12:D13"/>
    <mergeCell ref="E12:E13"/>
    <mergeCell ref="F12:F13"/>
    <mergeCell ref="G12:G13"/>
    <mergeCell ref="H30:H31"/>
    <mergeCell ref="A34:B34"/>
    <mergeCell ref="B37:C37"/>
    <mergeCell ref="C12:C13"/>
    <mergeCell ref="A12:A13"/>
    <mergeCell ref="C32:C33"/>
    <mergeCell ref="C30:C31"/>
    <mergeCell ref="C28:C29"/>
    <mergeCell ref="C24:C25"/>
    <mergeCell ref="C20:C21"/>
    <mergeCell ref="A30:A31"/>
    <mergeCell ref="D32:D33"/>
    <mergeCell ref="E32:E33"/>
    <mergeCell ref="F32:F33"/>
    <mergeCell ref="G30:G31"/>
    <mergeCell ref="D30:D31"/>
    <mergeCell ref="E30:E31"/>
    <mergeCell ref="F30:F31"/>
    <mergeCell ref="J30:J31"/>
    <mergeCell ref="D28:D29"/>
    <mergeCell ref="E28:E29"/>
    <mergeCell ref="F28:F29"/>
    <mergeCell ref="G26:G27"/>
    <mergeCell ref="G28:G29"/>
    <mergeCell ref="H28:H29"/>
    <mergeCell ref="I28:I29"/>
    <mergeCell ref="J28:J29"/>
    <mergeCell ref="I30:I31"/>
    <mergeCell ref="I24:I25"/>
    <mergeCell ref="J24:J25"/>
    <mergeCell ref="H26:H27"/>
    <mergeCell ref="I26:I27"/>
    <mergeCell ref="J26:J27"/>
    <mergeCell ref="C26:C27"/>
    <mergeCell ref="D26:D27"/>
    <mergeCell ref="E26:E27"/>
    <mergeCell ref="F26:F27"/>
    <mergeCell ref="D24:D25"/>
    <mergeCell ref="E24:E25"/>
    <mergeCell ref="F24:F25"/>
    <mergeCell ref="G22:G23"/>
    <mergeCell ref="G24:G25"/>
    <mergeCell ref="H24:H25"/>
    <mergeCell ref="H22:H23"/>
    <mergeCell ref="I22:I23"/>
    <mergeCell ref="J22:J23"/>
    <mergeCell ref="C22:C23"/>
    <mergeCell ref="D22:D23"/>
    <mergeCell ref="E22:E23"/>
    <mergeCell ref="F22:F23"/>
    <mergeCell ref="H18:H19"/>
    <mergeCell ref="I18:I19"/>
    <mergeCell ref="G20:G21"/>
    <mergeCell ref="H20:H21"/>
    <mergeCell ref="I20:I21"/>
    <mergeCell ref="J20:J21"/>
    <mergeCell ref="I12:I13"/>
    <mergeCell ref="J12:J13"/>
    <mergeCell ref="G16:G17"/>
    <mergeCell ref="H16:H17"/>
    <mergeCell ref="E20:E21"/>
    <mergeCell ref="F20:F21"/>
    <mergeCell ref="J16:J17"/>
    <mergeCell ref="E18:E19"/>
    <mergeCell ref="F18:F19"/>
    <mergeCell ref="G18:G19"/>
    <mergeCell ref="A24:A25"/>
    <mergeCell ref="A26:A27"/>
    <mergeCell ref="A28:A29"/>
    <mergeCell ref="J18:J19"/>
    <mergeCell ref="I6:J6"/>
    <mergeCell ref="I7:J7"/>
    <mergeCell ref="I8:J8"/>
    <mergeCell ref="I16:I17"/>
    <mergeCell ref="H12:H13"/>
    <mergeCell ref="A22:A23"/>
    <mergeCell ref="A32:A33"/>
    <mergeCell ref="C14:C15"/>
    <mergeCell ref="J14:J15"/>
    <mergeCell ref="I14:I15"/>
    <mergeCell ref="H14:H15"/>
    <mergeCell ref="G14:G15"/>
    <mergeCell ref="F14:F15"/>
    <mergeCell ref="E14:E15"/>
    <mergeCell ref="D14:D15"/>
    <mergeCell ref="C16:C17"/>
    <mergeCell ref="A14:A15"/>
    <mergeCell ref="A16:A17"/>
    <mergeCell ref="A18:A19"/>
    <mergeCell ref="A20:A21"/>
    <mergeCell ref="D20:D21"/>
    <mergeCell ref="D16:D17"/>
    <mergeCell ref="D18:D19"/>
    <mergeCell ref="C18:C19"/>
    <mergeCell ref="B82:E82"/>
    <mergeCell ref="B83:E83"/>
    <mergeCell ref="A79:E79"/>
    <mergeCell ref="G4:H4"/>
    <mergeCell ref="B46:C46"/>
    <mergeCell ref="E6:G6"/>
    <mergeCell ref="E7:G7"/>
    <mergeCell ref="E8:G8"/>
    <mergeCell ref="G37:I37"/>
    <mergeCell ref="B7:C7"/>
    <mergeCell ref="B1:I1"/>
    <mergeCell ref="B2:F3"/>
    <mergeCell ref="C4:D5"/>
    <mergeCell ref="E4:F5"/>
    <mergeCell ref="B80:E80"/>
    <mergeCell ref="B81:E81"/>
    <mergeCell ref="B8:C8"/>
    <mergeCell ref="B38:C38"/>
    <mergeCell ref="E16:E17"/>
    <mergeCell ref="F16:F17"/>
    <mergeCell ref="A11:D11"/>
    <mergeCell ref="E11:J11"/>
    <mergeCell ref="H51:J51"/>
    <mergeCell ref="B6:C6"/>
    <mergeCell ref="B9:J9"/>
    <mergeCell ref="A10:D10"/>
    <mergeCell ref="E10:J10"/>
    <mergeCell ref="E36:J36"/>
    <mergeCell ref="A36:D36"/>
    <mergeCell ref="A51:E51"/>
  </mergeCells>
  <dataValidations count="4">
    <dataValidation type="custom" allowBlank="1" showInputMessage="1" showErrorMessage="1" errorTitle="Duplicate Date" error="Please do not duplicate dates.  Leave the cell blank if you are continuing the previous day." sqref="A14:A33">
      <formula1>COUNTIF($A$14:$A$33,A14)=1</formula1>
    </dataValidation>
    <dataValidation allowBlank="1" showInputMessage="1" showErrorMessage="1" errorTitle="Exception Mileage" error="You can only enter a rate if you choose &quot;Exception...&quot; as the Milage type." sqref="I4"/>
    <dataValidation type="list" allowBlank="1" showInputMessage="1" showErrorMessage="1" sqref="I5">
      <formula1>"No, Yes (2), Yes (3)"</formula1>
    </dataValidation>
    <dataValidation type="list" allowBlank="1" showInputMessage="1" showErrorMessage="1" sqref="F38:F46">
      <formula1>$A$80:$A$83</formula1>
    </dataValidation>
  </dataValidations>
  <printOptions/>
  <pageMargins left="0.25" right="0.25" top="0.25" bottom="0.25" header="0.25" footer="0.25"/>
  <pageSetup fitToHeight="1" fitToWidth="1" horizontalDpi="600" verticalDpi="600" orientation="portrait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zoomScalePageLayoutView="0" workbookViewId="0" topLeftCell="A1">
      <selection activeCell="I16" sqref="I16:I17"/>
    </sheetView>
  </sheetViews>
  <sheetFormatPr defaultColWidth="9.140625" defaultRowHeight="12.75"/>
  <cols>
    <col min="1" max="1" width="19.57421875" style="1" customWidth="1"/>
    <col min="2" max="2" width="25.140625" style="1" customWidth="1"/>
    <col min="3" max="3" width="10.7109375" style="1" customWidth="1"/>
    <col min="4" max="4" width="13.28125" style="1" customWidth="1"/>
    <col min="5" max="5" width="10.8515625" style="1" customWidth="1"/>
    <col min="6" max="6" width="13.00390625" style="1" customWidth="1"/>
    <col min="7" max="7" width="10.8515625" style="1" customWidth="1"/>
    <col min="8" max="8" width="15.421875" style="1" customWidth="1"/>
    <col min="9" max="9" width="13.28125" style="1" customWidth="1"/>
    <col min="10" max="10" width="13.00390625" style="1" customWidth="1"/>
    <col min="11" max="40" width="4.7109375" style="1" customWidth="1"/>
    <col min="41" max="16384" width="9.140625" style="1" customWidth="1"/>
  </cols>
  <sheetData>
    <row r="1" spans="2:10" ht="45" customHeight="1" thickBot="1">
      <c r="B1" s="136" t="s">
        <v>62</v>
      </c>
      <c r="C1" s="136"/>
      <c r="D1" s="136"/>
      <c r="E1" s="136"/>
      <c r="F1" s="136"/>
      <c r="G1" s="136"/>
      <c r="H1" s="136"/>
      <c r="I1" s="136"/>
      <c r="J1" s="25">
        <f>IF(LEFT('Travel Settlement Summary'!$I$5,3)="Yes","Page 2 of "&amp;MID('Travel Settlement Summary'!$I$5,6,1),"")</f>
      </c>
    </row>
    <row r="2" spans="2:10" ht="12.75">
      <c r="B2" s="137" t="s">
        <v>48</v>
      </c>
      <c r="C2" s="138"/>
      <c r="D2" s="138"/>
      <c r="E2" s="138"/>
      <c r="F2" s="139"/>
      <c r="G2" s="27"/>
      <c r="H2" s="28"/>
      <c r="I2" s="28"/>
      <c r="J2" s="29"/>
    </row>
    <row r="3" spans="2:10" s="30" customFormat="1" ht="12.75" customHeight="1" thickBot="1">
      <c r="B3" s="138"/>
      <c r="C3" s="138"/>
      <c r="D3" s="138"/>
      <c r="E3" s="138"/>
      <c r="F3" s="139"/>
      <c r="G3" s="31"/>
      <c r="J3" s="32"/>
    </row>
    <row r="4" spans="1:10" s="38" customFormat="1" ht="12.75" customHeight="1">
      <c r="A4" s="33"/>
      <c r="B4" s="34"/>
      <c r="C4" s="140" t="s">
        <v>50</v>
      </c>
      <c r="D4" s="141"/>
      <c r="E4" s="200">
        <f>'Travel Settlement Summary'!E4:F5</f>
        <v>0</v>
      </c>
      <c r="F4" s="200"/>
      <c r="G4" s="160" t="s">
        <v>33</v>
      </c>
      <c r="H4" s="161"/>
      <c r="I4" s="36" t="s">
        <v>68</v>
      </c>
      <c r="J4" s="37"/>
    </row>
    <row r="5" spans="1:10" s="38" customFormat="1" ht="12.75" customHeight="1" thickBot="1">
      <c r="A5" s="33"/>
      <c r="B5" s="34"/>
      <c r="C5" s="142"/>
      <c r="D5" s="143"/>
      <c r="E5" s="201"/>
      <c r="F5" s="201"/>
      <c r="G5" s="103"/>
      <c r="H5" s="35"/>
      <c r="I5" s="36"/>
      <c r="J5" s="37"/>
    </row>
    <row r="6" spans="1:10" ht="18" customHeight="1">
      <c r="A6" s="2" t="s">
        <v>0</v>
      </c>
      <c r="B6" s="198">
        <f>'Travel Settlement Summary'!B6:C6</f>
        <v>0</v>
      </c>
      <c r="C6" s="199"/>
      <c r="D6" s="3" t="s">
        <v>10</v>
      </c>
      <c r="E6" s="210">
        <f>'Travel Settlement Summary'!E6:G6</f>
        <v>0</v>
      </c>
      <c r="F6" s="211"/>
      <c r="G6" s="211"/>
      <c r="H6" s="4" t="s">
        <v>32</v>
      </c>
      <c r="I6" s="202">
        <f>'Travel Settlement Summary'!I6:J6</f>
        <v>0</v>
      </c>
      <c r="J6" s="203"/>
    </row>
    <row r="7" spans="1:10" ht="18" customHeight="1">
      <c r="A7" s="5" t="s">
        <v>17</v>
      </c>
      <c r="B7" s="219">
        <f>'Travel Settlement Summary'!B7:C7</f>
        <v>0</v>
      </c>
      <c r="C7" s="220"/>
      <c r="D7" s="6" t="s">
        <v>1</v>
      </c>
      <c r="E7" s="212">
        <f>'Travel Settlement Summary'!E7:G7</f>
        <v>0</v>
      </c>
      <c r="F7" s="213"/>
      <c r="G7" s="213"/>
      <c r="H7" s="7" t="s">
        <v>27</v>
      </c>
      <c r="I7" s="204">
        <f>'Travel Settlement Summary'!I7:J7</f>
        <v>0</v>
      </c>
      <c r="J7" s="205"/>
    </row>
    <row r="8" spans="1:10" ht="18" customHeight="1">
      <c r="A8" s="53" t="s">
        <v>18</v>
      </c>
      <c r="B8" s="221">
        <f>'Travel Settlement Summary'!B8:C8</f>
        <v>0</v>
      </c>
      <c r="C8" s="222"/>
      <c r="D8" s="54" t="s">
        <v>49</v>
      </c>
      <c r="E8" s="214">
        <f>'Travel Settlement Summary'!E8:G8</f>
        <v>0</v>
      </c>
      <c r="F8" s="215"/>
      <c r="G8" s="215"/>
      <c r="H8" s="55" t="s">
        <v>26</v>
      </c>
      <c r="I8" s="206">
        <f>'Travel Settlement Summary'!I8:J8</f>
        <v>0</v>
      </c>
      <c r="J8" s="207"/>
    </row>
    <row r="9" spans="1:10" ht="30" customHeight="1" thickBot="1">
      <c r="A9" s="8" t="s">
        <v>19</v>
      </c>
      <c r="B9" s="216">
        <f>'Travel Settlement Summary'!B9:J9</f>
        <v>0</v>
      </c>
      <c r="C9" s="217"/>
      <c r="D9" s="217"/>
      <c r="E9" s="217"/>
      <c r="F9" s="217"/>
      <c r="G9" s="217"/>
      <c r="H9" s="217"/>
      <c r="I9" s="217"/>
      <c r="J9" s="218"/>
    </row>
    <row r="10" spans="1:10" ht="12.75">
      <c r="A10" s="126" t="s">
        <v>51</v>
      </c>
      <c r="B10" s="127"/>
      <c r="C10" s="127"/>
      <c r="D10" s="127"/>
      <c r="E10" s="128" t="s">
        <v>52</v>
      </c>
      <c r="F10" s="128"/>
      <c r="G10" s="128"/>
      <c r="H10" s="128"/>
      <c r="I10" s="128"/>
      <c r="J10" s="129"/>
    </row>
    <row r="11" spans="1:10" ht="21" customHeight="1" thickBot="1">
      <c r="A11" s="194">
        <f>'Travel Settlement Summary'!A11:D11</f>
        <v>0</v>
      </c>
      <c r="B11" s="195"/>
      <c r="C11" s="195"/>
      <c r="D11" s="195"/>
      <c r="E11" s="196">
        <f>'Travel Settlement Summary'!E11:J11</f>
        <v>0</v>
      </c>
      <c r="F11" s="196"/>
      <c r="G11" s="196"/>
      <c r="H11" s="196"/>
      <c r="I11" s="196"/>
      <c r="J11" s="197"/>
    </row>
    <row r="12" spans="1:10" s="35" customFormat="1" ht="12.75">
      <c r="A12" s="186" t="s">
        <v>28</v>
      </c>
      <c r="B12" s="9" t="s">
        <v>23</v>
      </c>
      <c r="C12" s="184" t="s">
        <v>24</v>
      </c>
      <c r="D12" s="184" t="s">
        <v>3</v>
      </c>
      <c r="E12" s="184" t="s">
        <v>4</v>
      </c>
      <c r="F12" s="186" t="s">
        <v>29</v>
      </c>
      <c r="G12" s="184" t="s">
        <v>5</v>
      </c>
      <c r="H12" s="184" t="s">
        <v>6</v>
      </c>
      <c r="I12" s="184" t="s">
        <v>7</v>
      </c>
      <c r="J12" s="184" t="s">
        <v>8</v>
      </c>
    </row>
    <row r="13" spans="1:17" s="35" customFormat="1" ht="13.5" thickBot="1">
      <c r="A13" s="185"/>
      <c r="B13" s="10" t="s">
        <v>20</v>
      </c>
      <c r="C13" s="185"/>
      <c r="D13" s="185"/>
      <c r="E13" s="185"/>
      <c r="F13" s="185" t="s">
        <v>22</v>
      </c>
      <c r="G13" s="185"/>
      <c r="H13" s="185"/>
      <c r="I13" s="185"/>
      <c r="J13" s="185"/>
      <c r="K13" s="1"/>
      <c r="L13" s="1"/>
      <c r="M13" s="1"/>
      <c r="N13" s="1"/>
      <c r="O13" s="1"/>
      <c r="P13" s="1"/>
      <c r="Q13" s="1"/>
    </row>
    <row r="14" spans="1:10" ht="12.75">
      <c r="A14" s="208"/>
      <c r="B14" s="48"/>
      <c r="C14" s="173"/>
      <c r="D14" s="170">
        <f>+C14*Exception_Rate</f>
        <v>0</v>
      </c>
      <c r="E14" s="155"/>
      <c r="F14" s="155"/>
      <c r="G14" s="155"/>
      <c r="H14" s="155"/>
      <c r="I14" s="155"/>
      <c r="J14" s="175">
        <f>SUBTOTAL(9,D14:I15)</f>
        <v>0</v>
      </c>
    </row>
    <row r="15" spans="1:10" ht="12.75">
      <c r="A15" s="209"/>
      <c r="B15" s="49"/>
      <c r="C15" s="174"/>
      <c r="D15" s="171"/>
      <c r="E15" s="156"/>
      <c r="F15" s="156"/>
      <c r="G15" s="156"/>
      <c r="H15" s="156"/>
      <c r="I15" s="156"/>
      <c r="J15" s="176"/>
    </row>
    <row r="16" spans="1:10" ht="12.75">
      <c r="A16" s="208"/>
      <c r="B16" s="49"/>
      <c r="C16" s="177"/>
      <c r="D16" s="170">
        <f>+C16*Exception_Rate</f>
        <v>0</v>
      </c>
      <c r="E16" s="155"/>
      <c r="F16" s="155"/>
      <c r="G16" s="155"/>
      <c r="H16" s="155"/>
      <c r="I16" s="155"/>
      <c r="J16" s="175">
        <f>SUBTOTAL(9,D16:I17)</f>
        <v>0</v>
      </c>
    </row>
    <row r="17" spans="1:10" ht="12.75">
      <c r="A17" s="209"/>
      <c r="B17" s="49"/>
      <c r="C17" s="174"/>
      <c r="D17" s="171"/>
      <c r="E17" s="156"/>
      <c r="F17" s="156"/>
      <c r="G17" s="156"/>
      <c r="H17" s="156"/>
      <c r="I17" s="156"/>
      <c r="J17" s="176"/>
    </row>
    <row r="18" spans="1:10" ht="12.75">
      <c r="A18" s="208"/>
      <c r="B18" s="49"/>
      <c r="C18" s="177"/>
      <c r="D18" s="170">
        <f>+C18*Exception_Rate</f>
        <v>0</v>
      </c>
      <c r="E18" s="155"/>
      <c r="F18" s="155"/>
      <c r="G18" s="155"/>
      <c r="H18" s="155"/>
      <c r="I18" s="155"/>
      <c r="J18" s="175">
        <f>SUBTOTAL(9,D18:I19)</f>
        <v>0</v>
      </c>
    </row>
    <row r="19" spans="1:10" ht="12.75">
      <c r="A19" s="209"/>
      <c r="B19" s="49"/>
      <c r="C19" s="174"/>
      <c r="D19" s="171"/>
      <c r="E19" s="156"/>
      <c r="F19" s="156"/>
      <c r="G19" s="156"/>
      <c r="H19" s="156"/>
      <c r="I19" s="156"/>
      <c r="J19" s="176"/>
    </row>
    <row r="20" spans="1:10" ht="12.75">
      <c r="A20" s="208"/>
      <c r="B20" s="49"/>
      <c r="C20" s="177"/>
      <c r="D20" s="170">
        <f>+C20*Exception_Rate</f>
        <v>0</v>
      </c>
      <c r="E20" s="155"/>
      <c r="F20" s="155"/>
      <c r="G20" s="155"/>
      <c r="H20" s="155"/>
      <c r="I20" s="155"/>
      <c r="J20" s="175">
        <f>SUBTOTAL(9,D20:I21)</f>
        <v>0</v>
      </c>
    </row>
    <row r="21" spans="1:10" ht="12.75">
      <c r="A21" s="209"/>
      <c r="B21" s="49"/>
      <c r="C21" s="174"/>
      <c r="D21" s="171"/>
      <c r="E21" s="156"/>
      <c r="F21" s="156"/>
      <c r="G21" s="156"/>
      <c r="H21" s="156"/>
      <c r="I21" s="156"/>
      <c r="J21" s="176"/>
    </row>
    <row r="22" spans="1:10" ht="12.75">
      <c r="A22" s="208"/>
      <c r="B22" s="49"/>
      <c r="C22" s="177"/>
      <c r="D22" s="170">
        <f>+C22*Exception_Rate</f>
        <v>0</v>
      </c>
      <c r="E22" s="155"/>
      <c r="F22" s="155"/>
      <c r="G22" s="155"/>
      <c r="H22" s="155"/>
      <c r="I22" s="155"/>
      <c r="J22" s="175">
        <f>SUBTOTAL(9,D22:I23)</f>
        <v>0</v>
      </c>
    </row>
    <row r="23" spans="1:10" ht="12.75">
      <c r="A23" s="209"/>
      <c r="B23" s="49"/>
      <c r="C23" s="174"/>
      <c r="D23" s="171"/>
      <c r="E23" s="156"/>
      <c r="F23" s="156"/>
      <c r="G23" s="156"/>
      <c r="H23" s="156"/>
      <c r="I23" s="156"/>
      <c r="J23" s="176"/>
    </row>
    <row r="24" spans="1:10" ht="12.75">
      <c r="A24" s="208"/>
      <c r="B24" s="49"/>
      <c r="C24" s="177"/>
      <c r="D24" s="170">
        <f>+C24*Exception_Rate</f>
        <v>0</v>
      </c>
      <c r="E24" s="155"/>
      <c r="F24" s="155"/>
      <c r="G24" s="155"/>
      <c r="H24" s="155"/>
      <c r="I24" s="155"/>
      <c r="J24" s="175">
        <f>SUBTOTAL(9,D24:I25)</f>
        <v>0</v>
      </c>
    </row>
    <row r="25" spans="1:10" ht="12.75">
      <c r="A25" s="209"/>
      <c r="B25" s="49"/>
      <c r="C25" s="174"/>
      <c r="D25" s="171"/>
      <c r="E25" s="156"/>
      <c r="F25" s="156"/>
      <c r="G25" s="156"/>
      <c r="H25" s="156"/>
      <c r="I25" s="156"/>
      <c r="J25" s="176"/>
    </row>
    <row r="26" spans="1:10" ht="12.75">
      <c r="A26" s="208"/>
      <c r="B26" s="49"/>
      <c r="C26" s="177"/>
      <c r="D26" s="170">
        <f>+C26*Exception_Rate</f>
        <v>0</v>
      </c>
      <c r="E26" s="155"/>
      <c r="F26" s="155"/>
      <c r="G26" s="155"/>
      <c r="H26" s="155"/>
      <c r="I26" s="155"/>
      <c r="J26" s="175">
        <f>SUBTOTAL(9,D26:I27)</f>
        <v>0</v>
      </c>
    </row>
    <row r="27" spans="1:10" ht="12.75">
      <c r="A27" s="209"/>
      <c r="B27" s="49"/>
      <c r="C27" s="174"/>
      <c r="D27" s="171"/>
      <c r="E27" s="156"/>
      <c r="F27" s="156"/>
      <c r="G27" s="156"/>
      <c r="H27" s="156"/>
      <c r="I27" s="156"/>
      <c r="J27" s="176"/>
    </row>
    <row r="28" spans="1:10" ht="12.75">
      <c r="A28" s="208"/>
      <c r="B28" s="49"/>
      <c r="C28" s="177"/>
      <c r="D28" s="170">
        <f>+C28*Exception_Rate</f>
        <v>0</v>
      </c>
      <c r="E28" s="155"/>
      <c r="F28" s="155"/>
      <c r="G28" s="155"/>
      <c r="H28" s="155"/>
      <c r="I28" s="155"/>
      <c r="J28" s="175">
        <f>SUBTOTAL(9,D28:I29)</f>
        <v>0</v>
      </c>
    </row>
    <row r="29" spans="1:10" ht="12.75">
      <c r="A29" s="209"/>
      <c r="B29" s="49"/>
      <c r="C29" s="174"/>
      <c r="D29" s="171"/>
      <c r="E29" s="156"/>
      <c r="F29" s="156"/>
      <c r="G29" s="156"/>
      <c r="H29" s="156"/>
      <c r="I29" s="156"/>
      <c r="J29" s="176"/>
    </row>
    <row r="30" spans="1:10" ht="12.75">
      <c r="A30" s="208"/>
      <c r="B30" s="49"/>
      <c r="C30" s="177"/>
      <c r="D30" s="170">
        <f>+C30*Exception_Rate</f>
        <v>0</v>
      </c>
      <c r="E30" s="155"/>
      <c r="F30" s="155"/>
      <c r="G30" s="155"/>
      <c r="H30" s="155"/>
      <c r="I30" s="155"/>
      <c r="J30" s="175">
        <f>SUBTOTAL(9,D30:I31)</f>
        <v>0</v>
      </c>
    </row>
    <row r="31" spans="1:10" ht="12.75">
      <c r="A31" s="209"/>
      <c r="B31" s="49"/>
      <c r="C31" s="174"/>
      <c r="D31" s="171"/>
      <c r="E31" s="156"/>
      <c r="F31" s="156"/>
      <c r="G31" s="156"/>
      <c r="H31" s="156"/>
      <c r="I31" s="156"/>
      <c r="J31" s="176"/>
    </row>
    <row r="32" spans="1:10" ht="12.75">
      <c r="A32" s="208"/>
      <c r="B32" s="49"/>
      <c r="C32" s="177"/>
      <c r="D32" s="170">
        <f>+C32*Exception_Rate</f>
        <v>0</v>
      </c>
      <c r="E32" s="155"/>
      <c r="F32" s="155"/>
      <c r="G32" s="155"/>
      <c r="H32" s="155"/>
      <c r="I32" s="155"/>
      <c r="J32" s="175">
        <f>SUBTOTAL(9,D32:I33)</f>
        <v>0</v>
      </c>
    </row>
    <row r="33" spans="1:10" ht="12.75">
      <c r="A33" s="209"/>
      <c r="B33" s="49"/>
      <c r="C33" s="174"/>
      <c r="D33" s="171"/>
      <c r="E33" s="156"/>
      <c r="F33" s="156"/>
      <c r="G33" s="156"/>
      <c r="H33" s="156"/>
      <c r="I33" s="156"/>
      <c r="J33" s="176"/>
    </row>
    <row r="34" spans="1:10" ht="12.75">
      <c r="A34" s="208"/>
      <c r="B34" s="49"/>
      <c r="C34" s="177"/>
      <c r="D34" s="170">
        <f>+C34*Exception_Rate</f>
        <v>0</v>
      </c>
      <c r="E34" s="155"/>
      <c r="F34" s="155"/>
      <c r="G34" s="155"/>
      <c r="H34" s="155"/>
      <c r="I34" s="155"/>
      <c r="J34" s="175">
        <f>SUBTOTAL(9,D34:I35)</f>
        <v>0</v>
      </c>
    </row>
    <row r="35" spans="1:10" ht="12.75">
      <c r="A35" s="209"/>
      <c r="B35" s="49"/>
      <c r="C35" s="174"/>
      <c r="D35" s="171"/>
      <c r="E35" s="156"/>
      <c r="F35" s="156"/>
      <c r="G35" s="156"/>
      <c r="H35" s="156"/>
      <c r="I35" s="156"/>
      <c r="J35" s="176"/>
    </row>
    <row r="36" spans="1:10" ht="12.75">
      <c r="A36" s="208"/>
      <c r="B36" s="49"/>
      <c r="C36" s="177"/>
      <c r="D36" s="170">
        <f>+C36*Exception_Rate</f>
        <v>0</v>
      </c>
      <c r="E36" s="155"/>
      <c r="F36" s="155"/>
      <c r="G36" s="155"/>
      <c r="H36" s="155"/>
      <c r="I36" s="155"/>
      <c r="J36" s="175">
        <f>SUBTOTAL(9,D36:I37)</f>
        <v>0</v>
      </c>
    </row>
    <row r="37" spans="1:10" ht="12.75">
      <c r="A37" s="209"/>
      <c r="B37" s="49"/>
      <c r="C37" s="174"/>
      <c r="D37" s="171"/>
      <c r="E37" s="156"/>
      <c r="F37" s="156"/>
      <c r="G37" s="156"/>
      <c r="H37" s="156"/>
      <c r="I37" s="156"/>
      <c r="J37" s="176"/>
    </row>
    <row r="38" spans="1:10" ht="12.75">
      <c r="A38" s="208"/>
      <c r="B38" s="49"/>
      <c r="C38" s="177"/>
      <c r="D38" s="170">
        <f>+C38*Exception_Rate</f>
        <v>0</v>
      </c>
      <c r="E38" s="155"/>
      <c r="F38" s="155"/>
      <c r="G38" s="155"/>
      <c r="H38" s="155"/>
      <c r="I38" s="155"/>
      <c r="J38" s="175">
        <f>SUBTOTAL(9,D38:I39)</f>
        <v>0</v>
      </c>
    </row>
    <row r="39" spans="1:10" ht="12.75">
      <c r="A39" s="209"/>
      <c r="B39" s="49"/>
      <c r="C39" s="174"/>
      <c r="D39" s="171"/>
      <c r="E39" s="156"/>
      <c r="F39" s="156"/>
      <c r="G39" s="156"/>
      <c r="H39" s="156"/>
      <c r="I39" s="156"/>
      <c r="J39" s="176"/>
    </row>
    <row r="40" spans="1:10" ht="12.75">
      <c r="A40" s="208"/>
      <c r="B40" s="49"/>
      <c r="C40" s="172"/>
      <c r="D40" s="170">
        <f>+C40*Exception_Rate</f>
        <v>0</v>
      </c>
      <c r="E40" s="155"/>
      <c r="F40" s="155"/>
      <c r="G40" s="155"/>
      <c r="H40" s="155"/>
      <c r="I40" s="155"/>
      <c r="J40" s="175">
        <f>SUBTOTAL(9,D40:I41)</f>
        <v>0</v>
      </c>
    </row>
    <row r="41" spans="1:10" ht="12.75">
      <c r="A41" s="209"/>
      <c r="B41" s="49"/>
      <c r="C41" s="172"/>
      <c r="D41" s="171"/>
      <c r="E41" s="156"/>
      <c r="F41" s="156"/>
      <c r="G41" s="156"/>
      <c r="H41" s="156"/>
      <c r="I41" s="156"/>
      <c r="J41" s="176"/>
    </row>
    <row r="42" spans="1:10" ht="12.75">
      <c r="A42" s="208"/>
      <c r="B42" s="49"/>
      <c r="C42" s="177"/>
      <c r="D42" s="170">
        <f>+C42*Exception_Rate</f>
        <v>0</v>
      </c>
      <c r="E42" s="155"/>
      <c r="F42" s="155"/>
      <c r="G42" s="155"/>
      <c r="H42" s="155"/>
      <c r="I42" s="155"/>
      <c r="J42" s="175">
        <f>SUBTOTAL(9,D42:I43)</f>
        <v>0</v>
      </c>
    </row>
    <row r="43" spans="1:10" ht="12.75">
      <c r="A43" s="209"/>
      <c r="B43" s="49"/>
      <c r="C43" s="174"/>
      <c r="D43" s="171"/>
      <c r="E43" s="156"/>
      <c r="F43" s="156"/>
      <c r="G43" s="156"/>
      <c r="H43" s="156"/>
      <c r="I43" s="156"/>
      <c r="J43" s="176"/>
    </row>
    <row r="44" spans="1:10" ht="12.75">
      <c r="A44" s="208"/>
      <c r="B44" s="49"/>
      <c r="C44" s="172"/>
      <c r="D44" s="170">
        <f>+C44*Exception_Rate</f>
        <v>0</v>
      </c>
      <c r="E44" s="155"/>
      <c r="F44" s="155"/>
      <c r="G44" s="155"/>
      <c r="H44" s="155"/>
      <c r="I44" s="155"/>
      <c r="J44" s="175">
        <f>SUBTOTAL(9,D44:I45)</f>
        <v>0</v>
      </c>
    </row>
    <row r="45" spans="1:10" ht="12.75">
      <c r="A45" s="209"/>
      <c r="B45" s="49"/>
      <c r="C45" s="172"/>
      <c r="D45" s="171"/>
      <c r="E45" s="156"/>
      <c r="F45" s="156"/>
      <c r="G45" s="156"/>
      <c r="H45" s="156"/>
      <c r="I45" s="156"/>
      <c r="J45" s="176"/>
    </row>
    <row r="46" spans="1:10" ht="12.75">
      <c r="A46" s="208"/>
      <c r="B46" s="49"/>
      <c r="C46" s="177"/>
      <c r="D46" s="170">
        <f>+C46*Exception_Rate</f>
        <v>0</v>
      </c>
      <c r="E46" s="155"/>
      <c r="F46" s="155"/>
      <c r="G46" s="155"/>
      <c r="H46" s="155"/>
      <c r="I46" s="155"/>
      <c r="J46" s="175">
        <f>SUBTOTAL(9,D46:I47)</f>
        <v>0</v>
      </c>
    </row>
    <row r="47" spans="1:10" ht="12.75">
      <c r="A47" s="209"/>
      <c r="B47" s="49"/>
      <c r="C47" s="174"/>
      <c r="D47" s="171"/>
      <c r="E47" s="156"/>
      <c r="F47" s="156"/>
      <c r="G47" s="156"/>
      <c r="H47" s="156"/>
      <c r="I47" s="156"/>
      <c r="J47" s="176"/>
    </row>
    <row r="48" spans="1:10" ht="12.75">
      <c r="A48" s="208"/>
      <c r="B48" s="49"/>
      <c r="C48" s="172"/>
      <c r="D48" s="170">
        <f>+C48*Exception_Rate</f>
        <v>0</v>
      </c>
      <c r="E48" s="155"/>
      <c r="F48" s="155"/>
      <c r="G48" s="155"/>
      <c r="H48" s="155"/>
      <c r="I48" s="155"/>
      <c r="J48" s="175">
        <f>SUBTOTAL(9,D48:I49)</f>
        <v>0</v>
      </c>
    </row>
    <row r="49" spans="1:10" ht="12.75">
      <c r="A49" s="209"/>
      <c r="B49" s="49"/>
      <c r="C49" s="172"/>
      <c r="D49" s="171"/>
      <c r="E49" s="156"/>
      <c r="F49" s="156"/>
      <c r="G49" s="156"/>
      <c r="H49" s="156"/>
      <c r="I49" s="156"/>
      <c r="J49" s="176"/>
    </row>
    <row r="50" spans="1:10" ht="12.75">
      <c r="A50" s="208"/>
      <c r="B50" s="49"/>
      <c r="C50" s="177"/>
      <c r="D50" s="170">
        <f>+C50*Exception_Rate</f>
        <v>0</v>
      </c>
      <c r="E50" s="155"/>
      <c r="F50" s="155"/>
      <c r="G50" s="155"/>
      <c r="H50" s="155"/>
      <c r="I50" s="155"/>
      <c r="J50" s="175">
        <f>SUBTOTAL(9,D50:I51)</f>
        <v>0</v>
      </c>
    </row>
    <row r="51" spans="1:10" ht="12.75">
      <c r="A51" s="209"/>
      <c r="B51" s="49"/>
      <c r="C51" s="174"/>
      <c r="D51" s="171"/>
      <c r="E51" s="156"/>
      <c r="F51" s="156"/>
      <c r="G51" s="156"/>
      <c r="H51" s="156"/>
      <c r="I51" s="156"/>
      <c r="J51" s="176"/>
    </row>
    <row r="52" spans="1:10" ht="12.75">
      <c r="A52" s="208"/>
      <c r="B52" s="49"/>
      <c r="C52" s="172"/>
      <c r="D52" s="170">
        <f>+C52*Exception_Rate</f>
        <v>0</v>
      </c>
      <c r="E52" s="155"/>
      <c r="F52" s="155"/>
      <c r="G52" s="155"/>
      <c r="H52" s="155"/>
      <c r="I52" s="155"/>
      <c r="J52" s="175">
        <f>SUBTOTAL(9,D52:I53)</f>
        <v>0</v>
      </c>
    </row>
    <row r="53" spans="1:10" ht="12.75">
      <c r="A53" s="209"/>
      <c r="B53" s="49"/>
      <c r="C53" s="172"/>
      <c r="D53" s="171"/>
      <c r="E53" s="156"/>
      <c r="F53" s="156"/>
      <c r="G53" s="156"/>
      <c r="H53" s="156"/>
      <c r="I53" s="156"/>
      <c r="J53" s="176"/>
    </row>
    <row r="54" spans="1:10" ht="12.75">
      <c r="A54" s="208"/>
      <c r="B54" s="49"/>
      <c r="C54" s="172"/>
      <c r="D54" s="170">
        <f>+C54*Exception_Rate</f>
        <v>0</v>
      </c>
      <c r="E54" s="155"/>
      <c r="F54" s="155"/>
      <c r="G54" s="155"/>
      <c r="H54" s="155"/>
      <c r="I54" s="155"/>
      <c r="J54" s="175">
        <f>SUBTOTAL(9,D54:I55)</f>
        <v>0</v>
      </c>
    </row>
    <row r="55" spans="1:10" ht="12.75">
      <c r="A55" s="209"/>
      <c r="B55" s="49"/>
      <c r="C55" s="172"/>
      <c r="D55" s="171"/>
      <c r="E55" s="156"/>
      <c r="F55" s="156"/>
      <c r="G55" s="156"/>
      <c r="H55" s="156"/>
      <c r="I55" s="156"/>
      <c r="J55" s="176"/>
    </row>
    <row r="56" spans="1:10" ht="12.75">
      <c r="A56" s="208"/>
      <c r="B56" s="49"/>
      <c r="C56" s="172"/>
      <c r="D56" s="170">
        <f>+C56*Exception_Rate</f>
        <v>0</v>
      </c>
      <c r="E56" s="155"/>
      <c r="F56" s="155"/>
      <c r="G56" s="155"/>
      <c r="H56" s="155"/>
      <c r="I56" s="155"/>
      <c r="J56" s="175">
        <f>SUBTOTAL(9,D56:I57)</f>
        <v>0</v>
      </c>
    </row>
    <row r="57" spans="1:10" ht="12.75">
      <c r="A57" s="209"/>
      <c r="B57" s="49"/>
      <c r="C57" s="172"/>
      <c r="D57" s="171"/>
      <c r="E57" s="156"/>
      <c r="F57" s="156"/>
      <c r="G57" s="156"/>
      <c r="H57" s="156"/>
      <c r="I57" s="156"/>
      <c r="J57" s="176"/>
    </row>
    <row r="58" spans="1:10" ht="12.75">
      <c r="A58" s="208"/>
      <c r="B58" s="49"/>
      <c r="C58" s="172"/>
      <c r="D58" s="170">
        <f>+C58*Exception_Rate</f>
        <v>0</v>
      </c>
      <c r="E58" s="155"/>
      <c r="F58" s="155"/>
      <c r="G58" s="155"/>
      <c r="H58" s="155"/>
      <c r="I58" s="155"/>
      <c r="J58" s="175">
        <f>SUBTOTAL(9,D58:I59)</f>
        <v>0</v>
      </c>
    </row>
    <row r="59" spans="1:10" ht="12.75">
      <c r="A59" s="209"/>
      <c r="B59" s="49"/>
      <c r="C59" s="172"/>
      <c r="D59" s="171"/>
      <c r="E59" s="156"/>
      <c r="F59" s="156"/>
      <c r="G59" s="156"/>
      <c r="H59" s="156"/>
      <c r="I59" s="156"/>
      <c r="J59" s="176"/>
    </row>
    <row r="60" spans="1:10" ht="12.75">
      <c r="A60" s="208"/>
      <c r="B60" s="49"/>
      <c r="C60" s="172"/>
      <c r="D60" s="170">
        <f>+C60*Exception_Rate</f>
        <v>0</v>
      </c>
      <c r="E60" s="155"/>
      <c r="F60" s="155"/>
      <c r="G60" s="155"/>
      <c r="H60" s="155"/>
      <c r="I60" s="155"/>
      <c r="J60" s="175">
        <f>SUBTOTAL(9,D60:I61)</f>
        <v>0</v>
      </c>
    </row>
    <row r="61" spans="1:10" ht="12.75">
      <c r="A61" s="209"/>
      <c r="B61" s="49"/>
      <c r="C61" s="172"/>
      <c r="D61" s="171"/>
      <c r="E61" s="156"/>
      <c r="F61" s="156"/>
      <c r="G61" s="156"/>
      <c r="H61" s="156"/>
      <c r="I61" s="156"/>
      <c r="J61" s="176"/>
    </row>
    <row r="62" spans="1:10" ht="12.75">
      <c r="A62" s="208"/>
      <c r="B62" s="49"/>
      <c r="C62" s="172"/>
      <c r="D62" s="170">
        <f>+C62*Exception_Rate</f>
        <v>0</v>
      </c>
      <c r="E62" s="155"/>
      <c r="F62" s="155"/>
      <c r="G62" s="155"/>
      <c r="H62" s="155"/>
      <c r="I62" s="155"/>
      <c r="J62" s="175">
        <f>SUBTOTAL(9,D62:I63)</f>
        <v>0</v>
      </c>
    </row>
    <row r="63" spans="1:10" ht="12.75">
      <c r="A63" s="209"/>
      <c r="B63" s="49"/>
      <c r="C63" s="172"/>
      <c r="D63" s="171"/>
      <c r="E63" s="156"/>
      <c r="F63" s="156"/>
      <c r="G63" s="156"/>
      <c r="H63" s="156"/>
      <c r="I63" s="156"/>
      <c r="J63" s="176"/>
    </row>
    <row r="64" spans="1:10" ht="12.75">
      <c r="A64" s="208"/>
      <c r="B64" s="49"/>
      <c r="C64" s="174"/>
      <c r="D64" s="170">
        <f>+C64*Exception_Rate</f>
        <v>0</v>
      </c>
      <c r="E64" s="155"/>
      <c r="F64" s="155"/>
      <c r="G64" s="155"/>
      <c r="H64" s="155"/>
      <c r="I64" s="155"/>
      <c r="J64" s="175">
        <f>SUBTOTAL(9,D64:I65)</f>
        <v>0</v>
      </c>
    </row>
    <row r="65" spans="1:10" ht="12.75">
      <c r="A65" s="209"/>
      <c r="B65" s="49"/>
      <c r="C65" s="191"/>
      <c r="D65" s="171"/>
      <c r="E65" s="156"/>
      <c r="F65" s="156"/>
      <c r="G65" s="156"/>
      <c r="H65" s="156"/>
      <c r="I65" s="156"/>
      <c r="J65" s="176"/>
    </row>
    <row r="66" spans="1:10" s="43" customFormat="1" ht="12.75">
      <c r="A66" s="208"/>
      <c r="B66" s="49"/>
      <c r="C66" s="174">
        <v>0</v>
      </c>
      <c r="D66" s="170">
        <f>+C66*Exception_Rate</f>
        <v>0</v>
      </c>
      <c r="E66" s="155"/>
      <c r="F66" s="155"/>
      <c r="G66" s="155"/>
      <c r="H66" s="155"/>
      <c r="I66" s="155"/>
      <c r="J66" s="175">
        <f>SUBTOTAL(9,D66:I67)</f>
        <v>0</v>
      </c>
    </row>
    <row r="67" spans="1:10" s="43" customFormat="1" ht="13.5" thickBot="1">
      <c r="A67" s="209"/>
      <c r="B67" s="50"/>
      <c r="C67" s="191"/>
      <c r="D67" s="171"/>
      <c r="E67" s="156"/>
      <c r="F67" s="156"/>
      <c r="G67" s="156"/>
      <c r="H67" s="156"/>
      <c r="I67" s="156"/>
      <c r="J67" s="176"/>
    </row>
    <row r="68" spans="1:10" s="43" customFormat="1" ht="18" customHeight="1" thickBot="1">
      <c r="A68" s="187" t="str">
        <f>IF(LEFT('Travel Settlement Summary'!$I$5,3)="Yes","Trip Total Page 2:","Trip Total :")</f>
        <v>Trip Total :</v>
      </c>
      <c r="B68" s="188"/>
      <c r="C68" s="51"/>
      <c r="D68" s="52">
        <f aca="true" t="shared" si="0" ref="D68:I68">SUBTOTAL(9,D14:D67)</f>
        <v>0</v>
      </c>
      <c r="E68" s="52">
        <f t="shared" si="0"/>
        <v>0</v>
      </c>
      <c r="F68" s="52">
        <f t="shared" si="0"/>
        <v>0</v>
      </c>
      <c r="G68" s="52">
        <f t="shared" si="0"/>
        <v>0</v>
      </c>
      <c r="H68" s="52">
        <f t="shared" si="0"/>
        <v>0</v>
      </c>
      <c r="I68" s="52">
        <f t="shared" si="0"/>
        <v>0</v>
      </c>
      <c r="J68" s="52">
        <f>SUM(J14:J67)</f>
        <v>0</v>
      </c>
    </row>
    <row r="69" spans="1:10" s="43" customFormat="1" ht="18" customHeight="1">
      <c r="A69" s="44"/>
      <c r="B69" s="45"/>
      <c r="C69" s="46"/>
      <c r="D69" s="47"/>
      <c r="E69" s="47"/>
      <c r="F69" s="47"/>
      <c r="G69" s="47"/>
      <c r="H69" s="47"/>
      <c r="I69" s="47"/>
      <c r="J69" s="47"/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</sheetData>
  <sheetProtection sheet="1" objects="1" scenarios="1" selectLockedCells="1"/>
  <mergeCells count="272">
    <mergeCell ref="J38:J39"/>
    <mergeCell ref="J34:J35"/>
    <mergeCell ref="J36:J37"/>
    <mergeCell ref="A36:A37"/>
    <mergeCell ref="C36:C37"/>
    <mergeCell ref="D36:D37"/>
    <mergeCell ref="E36:E37"/>
    <mergeCell ref="H38:H39"/>
    <mergeCell ref="I38:I39"/>
    <mergeCell ref="H34:H35"/>
    <mergeCell ref="I34:I35"/>
    <mergeCell ref="F36:F37"/>
    <mergeCell ref="G36:G37"/>
    <mergeCell ref="H36:H37"/>
    <mergeCell ref="I36:I37"/>
    <mergeCell ref="A34:A35"/>
    <mergeCell ref="C34:C35"/>
    <mergeCell ref="D34:D35"/>
    <mergeCell ref="E34:E35"/>
    <mergeCell ref="F34:F35"/>
    <mergeCell ref="G34:G35"/>
    <mergeCell ref="J30:J31"/>
    <mergeCell ref="A32:A33"/>
    <mergeCell ref="C32:C33"/>
    <mergeCell ref="D32:D33"/>
    <mergeCell ref="E32:E33"/>
    <mergeCell ref="F32:F33"/>
    <mergeCell ref="G32:G33"/>
    <mergeCell ref="H32:H33"/>
    <mergeCell ref="I32:I33"/>
    <mergeCell ref="J32:J33"/>
    <mergeCell ref="H28:H29"/>
    <mergeCell ref="I28:I29"/>
    <mergeCell ref="A30:A31"/>
    <mergeCell ref="C30:C31"/>
    <mergeCell ref="D30:D31"/>
    <mergeCell ref="E30:E31"/>
    <mergeCell ref="F30:F31"/>
    <mergeCell ref="G30:G31"/>
    <mergeCell ref="H30:H31"/>
    <mergeCell ref="I30:I31"/>
    <mergeCell ref="A28:A29"/>
    <mergeCell ref="C28:C29"/>
    <mergeCell ref="D28:D29"/>
    <mergeCell ref="E28:E29"/>
    <mergeCell ref="F28:F29"/>
    <mergeCell ref="G28:G29"/>
    <mergeCell ref="H24:H25"/>
    <mergeCell ref="I24:I25"/>
    <mergeCell ref="A26:A27"/>
    <mergeCell ref="C26:C27"/>
    <mergeCell ref="D26:D27"/>
    <mergeCell ref="E26:E27"/>
    <mergeCell ref="F26:F27"/>
    <mergeCell ref="G26:G27"/>
    <mergeCell ref="H26:H27"/>
    <mergeCell ref="I26:I27"/>
    <mergeCell ref="A24:A25"/>
    <mergeCell ref="C24:C25"/>
    <mergeCell ref="D24:D25"/>
    <mergeCell ref="E24:E25"/>
    <mergeCell ref="F24:F25"/>
    <mergeCell ref="G24:G25"/>
    <mergeCell ref="I20:I21"/>
    <mergeCell ref="F18:F19"/>
    <mergeCell ref="A22:A23"/>
    <mergeCell ref="C22:C23"/>
    <mergeCell ref="D22:D23"/>
    <mergeCell ref="E22:E23"/>
    <mergeCell ref="F22:F23"/>
    <mergeCell ref="G22:G23"/>
    <mergeCell ref="H22:H23"/>
    <mergeCell ref="I22:I23"/>
    <mergeCell ref="C20:C21"/>
    <mergeCell ref="D20:D21"/>
    <mergeCell ref="E20:E21"/>
    <mergeCell ref="F20:F21"/>
    <mergeCell ref="G20:G21"/>
    <mergeCell ref="H20:H21"/>
    <mergeCell ref="J52:J53"/>
    <mergeCell ref="G18:G19"/>
    <mergeCell ref="H18:H19"/>
    <mergeCell ref="I18:I19"/>
    <mergeCell ref="A18:A19"/>
    <mergeCell ref="C18:C19"/>
    <mergeCell ref="D18:D19"/>
    <mergeCell ref="E18:E19"/>
    <mergeCell ref="J18:J19"/>
    <mergeCell ref="A20:A21"/>
    <mergeCell ref="I50:I51"/>
    <mergeCell ref="J50:J51"/>
    <mergeCell ref="A52:A53"/>
    <mergeCell ref="C52:C53"/>
    <mergeCell ref="D52:D53"/>
    <mergeCell ref="E52:E53"/>
    <mergeCell ref="F52:F53"/>
    <mergeCell ref="G52:G53"/>
    <mergeCell ref="H52:H53"/>
    <mergeCell ref="I52:I53"/>
    <mergeCell ref="J48:J49"/>
    <mergeCell ref="C50:C51"/>
    <mergeCell ref="D50:D51"/>
    <mergeCell ref="E50:E51"/>
    <mergeCell ref="C48:C49"/>
    <mergeCell ref="D48:D49"/>
    <mergeCell ref="E48:E49"/>
    <mergeCell ref="F50:F51"/>
    <mergeCell ref="G50:G51"/>
    <mergeCell ref="H50:H51"/>
    <mergeCell ref="J42:J43"/>
    <mergeCell ref="G44:G45"/>
    <mergeCell ref="H44:H45"/>
    <mergeCell ref="I44:I45"/>
    <mergeCell ref="J44:J45"/>
    <mergeCell ref="F48:F49"/>
    <mergeCell ref="F46:F47"/>
    <mergeCell ref="G48:G49"/>
    <mergeCell ref="H48:H49"/>
    <mergeCell ref="I48:I49"/>
    <mergeCell ref="J46:J47"/>
    <mergeCell ref="C44:C45"/>
    <mergeCell ref="D44:D45"/>
    <mergeCell ref="E44:E45"/>
    <mergeCell ref="F44:F45"/>
    <mergeCell ref="C46:C47"/>
    <mergeCell ref="D46:D47"/>
    <mergeCell ref="E46:E47"/>
    <mergeCell ref="A38:A39"/>
    <mergeCell ref="C38:C39"/>
    <mergeCell ref="D38:D39"/>
    <mergeCell ref="E38:E39"/>
    <mergeCell ref="C42:C43"/>
    <mergeCell ref="D42:D43"/>
    <mergeCell ref="E42:E43"/>
    <mergeCell ref="F38:F39"/>
    <mergeCell ref="G38:G39"/>
    <mergeCell ref="G4:H4"/>
    <mergeCell ref="E6:G6"/>
    <mergeCell ref="E7:G7"/>
    <mergeCell ref="E8:G8"/>
    <mergeCell ref="B9:J9"/>
    <mergeCell ref="B7:C7"/>
    <mergeCell ref="B8:C8"/>
    <mergeCell ref="C16:C17"/>
    <mergeCell ref="A56:A57"/>
    <mergeCell ref="A14:A15"/>
    <mergeCell ref="A16:A17"/>
    <mergeCell ref="A40:A41"/>
    <mergeCell ref="A54:A55"/>
    <mergeCell ref="A42:A43"/>
    <mergeCell ref="A44:A45"/>
    <mergeCell ref="A46:A47"/>
    <mergeCell ref="A48:A49"/>
    <mergeCell ref="A50:A51"/>
    <mergeCell ref="D54:D55"/>
    <mergeCell ref="A66:A67"/>
    <mergeCell ref="C14:C15"/>
    <mergeCell ref="J14:J15"/>
    <mergeCell ref="I14:I15"/>
    <mergeCell ref="H14:H15"/>
    <mergeCell ref="G14:G15"/>
    <mergeCell ref="F14:F15"/>
    <mergeCell ref="E14:E15"/>
    <mergeCell ref="D14:D15"/>
    <mergeCell ref="D16:D17"/>
    <mergeCell ref="E16:E17"/>
    <mergeCell ref="F16:F17"/>
    <mergeCell ref="A64:A65"/>
    <mergeCell ref="A58:A59"/>
    <mergeCell ref="A60:A61"/>
    <mergeCell ref="A62:A63"/>
    <mergeCell ref="E54:E55"/>
    <mergeCell ref="F54:F55"/>
    <mergeCell ref="D40:D41"/>
    <mergeCell ref="J40:J41"/>
    <mergeCell ref="I6:J6"/>
    <mergeCell ref="I7:J7"/>
    <mergeCell ref="I8:J8"/>
    <mergeCell ref="I16:I17"/>
    <mergeCell ref="J20:J21"/>
    <mergeCell ref="J22:J23"/>
    <mergeCell ref="J24:J25"/>
    <mergeCell ref="J26:J27"/>
    <mergeCell ref="J28:J29"/>
    <mergeCell ref="H12:H13"/>
    <mergeCell ref="I12:I13"/>
    <mergeCell ref="J12:J13"/>
    <mergeCell ref="G16:G17"/>
    <mergeCell ref="H16:H17"/>
    <mergeCell ref="J16:J17"/>
    <mergeCell ref="I42:I43"/>
    <mergeCell ref="G46:G47"/>
    <mergeCell ref="H46:H47"/>
    <mergeCell ref="I46:I47"/>
    <mergeCell ref="E40:E41"/>
    <mergeCell ref="F40:F41"/>
    <mergeCell ref="G40:G41"/>
    <mergeCell ref="H40:H41"/>
    <mergeCell ref="F42:F43"/>
    <mergeCell ref="J54:J55"/>
    <mergeCell ref="H56:H57"/>
    <mergeCell ref="I56:I57"/>
    <mergeCell ref="J56:J57"/>
    <mergeCell ref="I40:I41"/>
    <mergeCell ref="G54:G55"/>
    <mergeCell ref="H54:H55"/>
    <mergeCell ref="I54:I55"/>
    <mergeCell ref="G42:G43"/>
    <mergeCell ref="H42:H43"/>
    <mergeCell ref="D58:D59"/>
    <mergeCell ref="E58:E59"/>
    <mergeCell ref="F58:F59"/>
    <mergeCell ref="G56:G57"/>
    <mergeCell ref="G58:G59"/>
    <mergeCell ref="C56:C57"/>
    <mergeCell ref="D56:D57"/>
    <mergeCell ref="E56:E57"/>
    <mergeCell ref="F56:F57"/>
    <mergeCell ref="C58:C59"/>
    <mergeCell ref="F60:F61"/>
    <mergeCell ref="H58:H59"/>
    <mergeCell ref="I58:I59"/>
    <mergeCell ref="J58:J59"/>
    <mergeCell ref="H60:H61"/>
    <mergeCell ref="I60:I61"/>
    <mergeCell ref="J60:J61"/>
    <mergeCell ref="J62:J63"/>
    <mergeCell ref="D66:D67"/>
    <mergeCell ref="E66:E67"/>
    <mergeCell ref="F66:F67"/>
    <mergeCell ref="G64:G65"/>
    <mergeCell ref="D64:D65"/>
    <mergeCell ref="E64:E65"/>
    <mergeCell ref="F64:F65"/>
    <mergeCell ref="D62:D63"/>
    <mergeCell ref="E62:E63"/>
    <mergeCell ref="C54:C55"/>
    <mergeCell ref="C40:C41"/>
    <mergeCell ref="C60:C61"/>
    <mergeCell ref="H62:H63"/>
    <mergeCell ref="I62:I63"/>
    <mergeCell ref="F62:F63"/>
    <mergeCell ref="G60:G61"/>
    <mergeCell ref="G62:G63"/>
    <mergeCell ref="D60:D61"/>
    <mergeCell ref="E60:E61"/>
    <mergeCell ref="D12:D13"/>
    <mergeCell ref="E12:E13"/>
    <mergeCell ref="F12:F13"/>
    <mergeCell ref="G12:G13"/>
    <mergeCell ref="A68:B68"/>
    <mergeCell ref="C12:C13"/>
    <mergeCell ref="A12:A13"/>
    <mergeCell ref="C66:C67"/>
    <mergeCell ref="C64:C65"/>
    <mergeCell ref="C62:C63"/>
    <mergeCell ref="H64:H65"/>
    <mergeCell ref="I64:I65"/>
    <mergeCell ref="J64:J65"/>
    <mergeCell ref="G66:G67"/>
    <mergeCell ref="H66:H67"/>
    <mergeCell ref="I66:I67"/>
    <mergeCell ref="J66:J67"/>
    <mergeCell ref="A11:D11"/>
    <mergeCell ref="A10:D10"/>
    <mergeCell ref="E10:J10"/>
    <mergeCell ref="E11:J11"/>
    <mergeCell ref="B1:I1"/>
    <mergeCell ref="B6:C6"/>
    <mergeCell ref="B2:F3"/>
    <mergeCell ref="C4:D5"/>
    <mergeCell ref="E4:F5"/>
  </mergeCells>
  <dataValidations count="2">
    <dataValidation type="custom" allowBlank="1" showInputMessage="1" showErrorMessage="1" errorTitle="Duplicate Date" error="Please do not duplicate dates.  Leave the cell blank if you are continuing the previous day." sqref="A14:A67">
      <formula1>COUNTIF($A$14:$A$67,A14)=1</formula1>
    </dataValidation>
    <dataValidation allowBlank="1" showInputMessage="1" showErrorMessage="1" errorTitle="Exception Mileage" error="You can only enter a rate if you choose &quot;Exception...&quot; as the Milage type." sqref="I4:I5"/>
  </dataValidations>
  <printOptions/>
  <pageMargins left="0.25" right="0.25" top="0.25" bottom="0.25" header="0.25" footer="0.5"/>
  <pageSetup fitToHeight="1" fitToWidth="1" horizontalDpi="600" verticalDpi="600" orientation="portrait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zoomScalePageLayoutView="0" workbookViewId="0" topLeftCell="A1">
      <selection activeCell="I16" sqref="I16:I17"/>
    </sheetView>
  </sheetViews>
  <sheetFormatPr defaultColWidth="9.140625" defaultRowHeight="12.75"/>
  <cols>
    <col min="1" max="1" width="19.57421875" style="1" customWidth="1"/>
    <col min="2" max="2" width="25.140625" style="1" customWidth="1"/>
    <col min="3" max="3" width="10.7109375" style="1" customWidth="1"/>
    <col min="4" max="4" width="13.28125" style="1" customWidth="1"/>
    <col min="5" max="5" width="10.8515625" style="1" customWidth="1"/>
    <col min="6" max="6" width="13.00390625" style="1" customWidth="1"/>
    <col min="7" max="7" width="10.8515625" style="1" customWidth="1"/>
    <col min="8" max="8" width="15.421875" style="1" customWidth="1"/>
    <col min="9" max="9" width="13.28125" style="1" customWidth="1"/>
    <col min="10" max="10" width="13.00390625" style="1" customWidth="1"/>
    <col min="11" max="40" width="4.7109375" style="1" customWidth="1"/>
    <col min="41" max="16384" width="9.140625" style="1" customWidth="1"/>
  </cols>
  <sheetData>
    <row r="1" spans="2:10" ht="45" customHeight="1" thickBot="1">
      <c r="B1" s="136" t="s">
        <v>62</v>
      </c>
      <c r="C1" s="136"/>
      <c r="D1" s="136"/>
      <c r="E1" s="136"/>
      <c r="F1" s="136"/>
      <c r="G1" s="136"/>
      <c r="H1" s="136"/>
      <c r="I1" s="136"/>
      <c r="J1" s="25">
        <f>IF(LEFT('Travel Settlement Summary'!$I$5,3)="Yes","Page 3 of "&amp;MID('Travel Settlement Summary'!$I$5,6,1),"")</f>
      </c>
    </row>
    <row r="2" spans="2:10" ht="12.75">
      <c r="B2" s="137" t="s">
        <v>48</v>
      </c>
      <c r="C2" s="138"/>
      <c r="D2" s="138"/>
      <c r="E2" s="138"/>
      <c r="F2" s="139"/>
      <c r="G2" s="27"/>
      <c r="H2" s="28"/>
      <c r="I2" s="28"/>
      <c r="J2" s="29"/>
    </row>
    <row r="3" spans="2:10" s="30" customFormat="1" ht="12.75" customHeight="1" thickBot="1">
      <c r="B3" s="138"/>
      <c r="C3" s="138"/>
      <c r="D3" s="138"/>
      <c r="E3" s="138"/>
      <c r="F3" s="139"/>
      <c r="G3" s="31"/>
      <c r="J3" s="32"/>
    </row>
    <row r="4" spans="1:10" s="38" customFormat="1" ht="12.75" customHeight="1">
      <c r="A4" s="33"/>
      <c r="B4" s="34"/>
      <c r="C4" s="140" t="s">
        <v>50</v>
      </c>
      <c r="D4" s="141"/>
      <c r="E4" s="200">
        <f>'Travel Settlement Summary'!E4:F5</f>
        <v>0</v>
      </c>
      <c r="F4" s="200"/>
      <c r="G4" s="160" t="s">
        <v>33</v>
      </c>
      <c r="H4" s="161"/>
      <c r="I4" s="36" t="s">
        <v>68</v>
      </c>
      <c r="J4" s="37"/>
    </row>
    <row r="5" spans="1:10" s="38" customFormat="1" ht="12.75" customHeight="1" thickBot="1">
      <c r="A5" s="33"/>
      <c r="B5" s="34"/>
      <c r="C5" s="142"/>
      <c r="D5" s="143"/>
      <c r="E5" s="201"/>
      <c r="F5" s="201"/>
      <c r="G5" s="103"/>
      <c r="H5" s="35"/>
      <c r="I5" s="36"/>
      <c r="J5" s="37"/>
    </row>
    <row r="6" spans="1:10" ht="18" customHeight="1">
      <c r="A6" s="2" t="s">
        <v>0</v>
      </c>
      <c r="B6" s="198">
        <f>'Travel Settlement Summary'!B6:C6</f>
        <v>0</v>
      </c>
      <c r="C6" s="199"/>
      <c r="D6" s="3" t="s">
        <v>10</v>
      </c>
      <c r="E6" s="210">
        <f>'Travel Settlement Summary'!E6:G6</f>
        <v>0</v>
      </c>
      <c r="F6" s="211"/>
      <c r="G6" s="211"/>
      <c r="H6" s="4" t="s">
        <v>32</v>
      </c>
      <c r="I6" s="202">
        <f>'Travel Settlement Summary'!I6:J6</f>
        <v>0</v>
      </c>
      <c r="J6" s="203"/>
    </row>
    <row r="7" spans="1:10" ht="18" customHeight="1">
      <c r="A7" s="5" t="s">
        <v>17</v>
      </c>
      <c r="B7" s="219">
        <f>'Travel Settlement Summary'!B7:C7</f>
        <v>0</v>
      </c>
      <c r="C7" s="220"/>
      <c r="D7" s="6" t="s">
        <v>1</v>
      </c>
      <c r="E7" s="212">
        <f>'Travel Settlement Summary'!E7:G7</f>
        <v>0</v>
      </c>
      <c r="F7" s="213"/>
      <c r="G7" s="213"/>
      <c r="H7" s="7" t="s">
        <v>27</v>
      </c>
      <c r="I7" s="204">
        <f>'Travel Settlement Summary'!I7:J7</f>
        <v>0</v>
      </c>
      <c r="J7" s="205"/>
    </row>
    <row r="8" spans="1:10" ht="18" customHeight="1">
      <c r="A8" s="53" t="s">
        <v>18</v>
      </c>
      <c r="B8" s="221">
        <f>'Travel Settlement Summary'!B8:C8</f>
        <v>0</v>
      </c>
      <c r="C8" s="222"/>
      <c r="D8" s="54" t="s">
        <v>49</v>
      </c>
      <c r="E8" s="214">
        <f>'Travel Settlement Summary'!E8:G8</f>
        <v>0</v>
      </c>
      <c r="F8" s="215"/>
      <c r="G8" s="215"/>
      <c r="H8" s="55" t="s">
        <v>26</v>
      </c>
      <c r="I8" s="206">
        <f>'Travel Settlement Summary'!I8:J8</f>
        <v>0</v>
      </c>
      <c r="J8" s="207"/>
    </row>
    <row r="9" spans="1:10" ht="30" customHeight="1" thickBot="1">
      <c r="A9" s="8" t="s">
        <v>19</v>
      </c>
      <c r="B9" s="216">
        <f>'Travel Settlement Summary'!B9:J9</f>
        <v>0</v>
      </c>
      <c r="C9" s="217"/>
      <c r="D9" s="217"/>
      <c r="E9" s="217"/>
      <c r="F9" s="217"/>
      <c r="G9" s="217"/>
      <c r="H9" s="217"/>
      <c r="I9" s="217"/>
      <c r="J9" s="218"/>
    </row>
    <row r="10" spans="1:10" ht="12.75">
      <c r="A10" s="126" t="s">
        <v>51</v>
      </c>
      <c r="B10" s="127"/>
      <c r="C10" s="127"/>
      <c r="D10" s="127"/>
      <c r="E10" s="128" t="s">
        <v>52</v>
      </c>
      <c r="F10" s="128"/>
      <c r="G10" s="128"/>
      <c r="H10" s="128"/>
      <c r="I10" s="128"/>
      <c r="J10" s="129"/>
    </row>
    <row r="11" spans="1:10" ht="21" customHeight="1" thickBot="1">
      <c r="A11" s="194">
        <f>'Travel Settlement Summary'!A11:D11</f>
        <v>0</v>
      </c>
      <c r="B11" s="195"/>
      <c r="C11" s="195"/>
      <c r="D11" s="195"/>
      <c r="E11" s="196">
        <f>'Travel Settlement Summary'!E11:J11</f>
        <v>0</v>
      </c>
      <c r="F11" s="196"/>
      <c r="G11" s="196"/>
      <c r="H11" s="196"/>
      <c r="I11" s="196"/>
      <c r="J11" s="197"/>
    </row>
    <row r="12" spans="1:10" s="35" customFormat="1" ht="12.75">
      <c r="A12" s="186" t="s">
        <v>28</v>
      </c>
      <c r="B12" s="9" t="s">
        <v>23</v>
      </c>
      <c r="C12" s="184" t="s">
        <v>24</v>
      </c>
      <c r="D12" s="184" t="s">
        <v>3</v>
      </c>
      <c r="E12" s="184" t="s">
        <v>4</v>
      </c>
      <c r="F12" s="186" t="s">
        <v>29</v>
      </c>
      <c r="G12" s="184" t="s">
        <v>5</v>
      </c>
      <c r="H12" s="184" t="s">
        <v>6</v>
      </c>
      <c r="I12" s="184" t="s">
        <v>7</v>
      </c>
      <c r="J12" s="184" t="s">
        <v>8</v>
      </c>
    </row>
    <row r="13" spans="1:17" s="35" customFormat="1" ht="13.5" thickBot="1">
      <c r="A13" s="185"/>
      <c r="B13" s="10" t="s">
        <v>20</v>
      </c>
      <c r="C13" s="185"/>
      <c r="D13" s="185"/>
      <c r="E13" s="185"/>
      <c r="F13" s="185" t="s">
        <v>22</v>
      </c>
      <c r="G13" s="185"/>
      <c r="H13" s="185"/>
      <c r="I13" s="185"/>
      <c r="J13" s="185"/>
      <c r="K13" s="1"/>
      <c r="L13" s="1"/>
      <c r="M13" s="1"/>
      <c r="N13" s="1"/>
      <c r="O13" s="1"/>
      <c r="P13" s="1"/>
      <c r="Q13" s="1"/>
    </row>
    <row r="14" spans="1:10" ht="12.75">
      <c r="A14" s="208"/>
      <c r="B14" s="48"/>
      <c r="C14" s="173"/>
      <c r="D14" s="170">
        <f>+C14*Exception_Rate</f>
        <v>0</v>
      </c>
      <c r="E14" s="155"/>
      <c r="F14" s="155"/>
      <c r="G14" s="155"/>
      <c r="H14" s="155"/>
      <c r="I14" s="155"/>
      <c r="J14" s="175">
        <f>SUBTOTAL(9,D14:I15)</f>
        <v>0</v>
      </c>
    </row>
    <row r="15" spans="1:10" ht="12.75">
      <c r="A15" s="209"/>
      <c r="B15" s="49"/>
      <c r="C15" s="174"/>
      <c r="D15" s="171"/>
      <c r="E15" s="156"/>
      <c r="F15" s="156"/>
      <c r="G15" s="156"/>
      <c r="H15" s="156"/>
      <c r="I15" s="156"/>
      <c r="J15" s="176"/>
    </row>
    <row r="16" spans="1:10" ht="12.75">
      <c r="A16" s="208"/>
      <c r="B16" s="49"/>
      <c r="C16" s="177"/>
      <c r="D16" s="170">
        <f>+C16*Exception_Rate</f>
        <v>0</v>
      </c>
      <c r="E16" s="155"/>
      <c r="F16" s="155"/>
      <c r="G16" s="155"/>
      <c r="H16" s="155"/>
      <c r="I16" s="155"/>
      <c r="J16" s="175">
        <f>SUBTOTAL(9,D16:I17)</f>
        <v>0</v>
      </c>
    </row>
    <row r="17" spans="1:10" ht="12.75">
      <c r="A17" s="209"/>
      <c r="B17" s="49"/>
      <c r="C17" s="174"/>
      <c r="D17" s="171"/>
      <c r="E17" s="156"/>
      <c r="F17" s="156"/>
      <c r="G17" s="156"/>
      <c r="H17" s="156"/>
      <c r="I17" s="156"/>
      <c r="J17" s="176"/>
    </row>
    <row r="18" spans="1:10" ht="12.75">
      <c r="A18" s="208"/>
      <c r="B18" s="49"/>
      <c r="C18" s="177"/>
      <c r="D18" s="170">
        <f>+C18*Exception_Rate</f>
        <v>0</v>
      </c>
      <c r="E18" s="155"/>
      <c r="F18" s="155"/>
      <c r="G18" s="155"/>
      <c r="H18" s="155"/>
      <c r="I18" s="155"/>
      <c r="J18" s="175">
        <f>SUBTOTAL(9,D18:I19)</f>
        <v>0</v>
      </c>
    </row>
    <row r="19" spans="1:10" ht="12.75">
      <c r="A19" s="209"/>
      <c r="B19" s="49"/>
      <c r="C19" s="174"/>
      <c r="D19" s="171"/>
      <c r="E19" s="156"/>
      <c r="F19" s="156"/>
      <c r="G19" s="156"/>
      <c r="H19" s="156"/>
      <c r="I19" s="156"/>
      <c r="J19" s="176"/>
    </row>
    <row r="20" spans="1:10" ht="12.75">
      <c r="A20" s="208"/>
      <c r="B20" s="49"/>
      <c r="C20" s="177"/>
      <c r="D20" s="170">
        <f>+C20*Exception_Rate</f>
        <v>0</v>
      </c>
      <c r="E20" s="155"/>
      <c r="F20" s="155"/>
      <c r="G20" s="155"/>
      <c r="H20" s="155"/>
      <c r="I20" s="155"/>
      <c r="J20" s="175">
        <f>SUBTOTAL(9,D20:I21)</f>
        <v>0</v>
      </c>
    </row>
    <row r="21" spans="1:10" ht="12.75">
      <c r="A21" s="209"/>
      <c r="B21" s="49"/>
      <c r="C21" s="174"/>
      <c r="D21" s="171"/>
      <c r="E21" s="156"/>
      <c r="F21" s="156"/>
      <c r="G21" s="156"/>
      <c r="H21" s="156"/>
      <c r="I21" s="156"/>
      <c r="J21" s="176"/>
    </row>
    <row r="22" spans="1:10" ht="12.75">
      <c r="A22" s="208"/>
      <c r="B22" s="49"/>
      <c r="C22" s="177"/>
      <c r="D22" s="170">
        <f>+C22*Exception_Rate</f>
        <v>0</v>
      </c>
      <c r="E22" s="155"/>
      <c r="F22" s="155"/>
      <c r="G22" s="155"/>
      <c r="H22" s="155"/>
      <c r="I22" s="155"/>
      <c r="J22" s="175">
        <f>SUBTOTAL(9,D22:I23)</f>
        <v>0</v>
      </c>
    </row>
    <row r="23" spans="1:10" ht="12.75">
      <c r="A23" s="209"/>
      <c r="B23" s="49"/>
      <c r="C23" s="174"/>
      <c r="D23" s="171"/>
      <c r="E23" s="156"/>
      <c r="F23" s="156"/>
      <c r="G23" s="156"/>
      <c r="H23" s="156"/>
      <c r="I23" s="156"/>
      <c r="J23" s="176"/>
    </row>
    <row r="24" spans="1:10" ht="12.75">
      <c r="A24" s="208"/>
      <c r="B24" s="49"/>
      <c r="C24" s="177"/>
      <c r="D24" s="170">
        <f>+C24*Exception_Rate</f>
        <v>0</v>
      </c>
      <c r="E24" s="155"/>
      <c r="F24" s="155"/>
      <c r="G24" s="155"/>
      <c r="H24" s="155"/>
      <c r="I24" s="155"/>
      <c r="J24" s="175">
        <f>SUBTOTAL(9,D24:I25)</f>
        <v>0</v>
      </c>
    </row>
    <row r="25" spans="1:10" ht="12.75">
      <c r="A25" s="209"/>
      <c r="B25" s="49"/>
      <c r="C25" s="174"/>
      <c r="D25" s="171"/>
      <c r="E25" s="156"/>
      <c r="F25" s="156"/>
      <c r="G25" s="156"/>
      <c r="H25" s="156"/>
      <c r="I25" s="156"/>
      <c r="J25" s="176"/>
    </row>
    <row r="26" spans="1:10" ht="12.75">
      <c r="A26" s="208"/>
      <c r="B26" s="49"/>
      <c r="C26" s="177"/>
      <c r="D26" s="170">
        <f>+C26*Exception_Rate</f>
        <v>0</v>
      </c>
      <c r="E26" s="155"/>
      <c r="F26" s="155"/>
      <c r="G26" s="155"/>
      <c r="H26" s="155"/>
      <c r="I26" s="155"/>
      <c r="J26" s="175">
        <f>SUBTOTAL(9,D26:I27)</f>
        <v>0</v>
      </c>
    </row>
    <row r="27" spans="1:10" ht="12.75">
      <c r="A27" s="209"/>
      <c r="B27" s="49"/>
      <c r="C27" s="174"/>
      <c r="D27" s="171"/>
      <c r="E27" s="156"/>
      <c r="F27" s="156"/>
      <c r="G27" s="156"/>
      <c r="H27" s="156"/>
      <c r="I27" s="156"/>
      <c r="J27" s="176"/>
    </row>
    <row r="28" spans="1:10" ht="12.75">
      <c r="A28" s="208"/>
      <c r="B28" s="49"/>
      <c r="C28" s="177"/>
      <c r="D28" s="170">
        <f>+C28*Exception_Rate</f>
        <v>0</v>
      </c>
      <c r="E28" s="155"/>
      <c r="F28" s="155"/>
      <c r="G28" s="155"/>
      <c r="H28" s="155"/>
      <c r="I28" s="155"/>
      <c r="J28" s="175">
        <f>SUBTOTAL(9,D28:I29)</f>
        <v>0</v>
      </c>
    </row>
    <row r="29" spans="1:10" ht="12.75">
      <c r="A29" s="209"/>
      <c r="B29" s="49"/>
      <c r="C29" s="174"/>
      <c r="D29" s="171"/>
      <c r="E29" s="156"/>
      <c r="F29" s="156"/>
      <c r="G29" s="156"/>
      <c r="H29" s="156"/>
      <c r="I29" s="156"/>
      <c r="J29" s="176"/>
    </row>
    <row r="30" spans="1:10" ht="12.75">
      <c r="A30" s="208"/>
      <c r="B30" s="49"/>
      <c r="C30" s="177"/>
      <c r="D30" s="170">
        <f>+C30*Exception_Rate</f>
        <v>0</v>
      </c>
      <c r="E30" s="155"/>
      <c r="F30" s="155"/>
      <c r="G30" s="155"/>
      <c r="H30" s="155"/>
      <c r="I30" s="155"/>
      <c r="J30" s="175">
        <f>SUBTOTAL(9,D30:I31)</f>
        <v>0</v>
      </c>
    </row>
    <row r="31" spans="1:10" ht="12.75">
      <c r="A31" s="209"/>
      <c r="B31" s="49"/>
      <c r="C31" s="174"/>
      <c r="D31" s="171"/>
      <c r="E31" s="156"/>
      <c r="F31" s="156"/>
      <c r="G31" s="156"/>
      <c r="H31" s="156"/>
      <c r="I31" s="156"/>
      <c r="J31" s="176"/>
    </row>
    <row r="32" spans="1:10" ht="12.75">
      <c r="A32" s="208"/>
      <c r="B32" s="49"/>
      <c r="C32" s="177"/>
      <c r="D32" s="170">
        <f>+C32*Exception_Rate</f>
        <v>0</v>
      </c>
      <c r="E32" s="155"/>
      <c r="F32" s="155"/>
      <c r="G32" s="155"/>
      <c r="H32" s="155"/>
      <c r="I32" s="155"/>
      <c r="J32" s="175">
        <f>SUBTOTAL(9,D32:I33)</f>
        <v>0</v>
      </c>
    </row>
    <row r="33" spans="1:10" ht="12.75">
      <c r="A33" s="209"/>
      <c r="B33" s="49"/>
      <c r="C33" s="174"/>
      <c r="D33" s="171"/>
      <c r="E33" s="156"/>
      <c r="F33" s="156"/>
      <c r="G33" s="156"/>
      <c r="H33" s="156"/>
      <c r="I33" s="156"/>
      <c r="J33" s="176"/>
    </row>
    <row r="34" spans="1:10" ht="12.75">
      <c r="A34" s="208"/>
      <c r="B34" s="49"/>
      <c r="C34" s="177"/>
      <c r="D34" s="170">
        <f>+C34*Exception_Rate</f>
        <v>0</v>
      </c>
      <c r="E34" s="155"/>
      <c r="F34" s="155"/>
      <c r="G34" s="155"/>
      <c r="H34" s="155"/>
      <c r="I34" s="155"/>
      <c r="J34" s="175">
        <f>SUBTOTAL(9,D34:I35)</f>
        <v>0</v>
      </c>
    </row>
    <row r="35" spans="1:10" ht="12.75">
      <c r="A35" s="209"/>
      <c r="B35" s="49"/>
      <c r="C35" s="174"/>
      <c r="D35" s="171"/>
      <c r="E35" s="156"/>
      <c r="F35" s="156"/>
      <c r="G35" s="156"/>
      <c r="H35" s="156"/>
      <c r="I35" s="156"/>
      <c r="J35" s="176"/>
    </row>
    <row r="36" spans="1:10" ht="12.75">
      <c r="A36" s="208"/>
      <c r="B36" s="49"/>
      <c r="C36" s="177"/>
      <c r="D36" s="170">
        <f>+C36*Exception_Rate</f>
        <v>0</v>
      </c>
      <c r="E36" s="155"/>
      <c r="F36" s="155"/>
      <c r="G36" s="155"/>
      <c r="H36" s="155"/>
      <c r="I36" s="155"/>
      <c r="J36" s="175">
        <f>SUBTOTAL(9,D36:I37)</f>
        <v>0</v>
      </c>
    </row>
    <row r="37" spans="1:10" ht="12.75">
      <c r="A37" s="209"/>
      <c r="B37" s="49"/>
      <c r="C37" s="174"/>
      <c r="D37" s="171"/>
      <c r="E37" s="156"/>
      <c r="F37" s="156"/>
      <c r="G37" s="156"/>
      <c r="H37" s="156"/>
      <c r="I37" s="156"/>
      <c r="J37" s="176"/>
    </row>
    <row r="38" spans="1:10" ht="12.75">
      <c r="A38" s="208"/>
      <c r="B38" s="49"/>
      <c r="C38" s="177"/>
      <c r="D38" s="170">
        <f>+C38*Exception_Rate</f>
        <v>0</v>
      </c>
      <c r="E38" s="155"/>
      <c r="F38" s="155"/>
      <c r="G38" s="155"/>
      <c r="H38" s="155"/>
      <c r="I38" s="155"/>
      <c r="J38" s="175">
        <f>SUBTOTAL(9,D38:I39)</f>
        <v>0</v>
      </c>
    </row>
    <row r="39" spans="1:10" ht="12.75">
      <c r="A39" s="209"/>
      <c r="B39" s="49"/>
      <c r="C39" s="174"/>
      <c r="D39" s="171"/>
      <c r="E39" s="156"/>
      <c r="F39" s="156"/>
      <c r="G39" s="156"/>
      <c r="H39" s="156"/>
      <c r="I39" s="156"/>
      <c r="J39" s="176"/>
    </row>
    <row r="40" spans="1:10" ht="12.75">
      <c r="A40" s="208"/>
      <c r="B40" s="49"/>
      <c r="C40" s="172"/>
      <c r="D40" s="170">
        <f>+C40*Exception_Rate</f>
        <v>0</v>
      </c>
      <c r="E40" s="155"/>
      <c r="F40" s="155"/>
      <c r="G40" s="155"/>
      <c r="H40" s="155"/>
      <c r="I40" s="155"/>
      <c r="J40" s="175">
        <f>SUBTOTAL(9,D40:I41)</f>
        <v>0</v>
      </c>
    </row>
    <row r="41" spans="1:10" ht="12.75">
      <c r="A41" s="209"/>
      <c r="B41" s="49"/>
      <c r="C41" s="172"/>
      <c r="D41" s="171"/>
      <c r="E41" s="156"/>
      <c r="F41" s="156"/>
      <c r="G41" s="156"/>
      <c r="H41" s="156"/>
      <c r="I41" s="156"/>
      <c r="J41" s="176"/>
    </row>
    <row r="42" spans="1:10" ht="12.75">
      <c r="A42" s="208"/>
      <c r="B42" s="49"/>
      <c r="C42" s="177"/>
      <c r="D42" s="170">
        <f>+C42*Exception_Rate</f>
        <v>0</v>
      </c>
      <c r="E42" s="155"/>
      <c r="F42" s="155"/>
      <c r="G42" s="155"/>
      <c r="H42" s="155"/>
      <c r="I42" s="155"/>
      <c r="J42" s="175">
        <f>SUBTOTAL(9,D42:I43)</f>
        <v>0</v>
      </c>
    </row>
    <row r="43" spans="1:10" ht="12.75">
      <c r="A43" s="209"/>
      <c r="B43" s="49"/>
      <c r="C43" s="174"/>
      <c r="D43" s="171"/>
      <c r="E43" s="156"/>
      <c r="F43" s="156"/>
      <c r="G43" s="156"/>
      <c r="H43" s="156"/>
      <c r="I43" s="156"/>
      <c r="J43" s="176"/>
    </row>
    <row r="44" spans="1:10" ht="12.75">
      <c r="A44" s="208"/>
      <c r="B44" s="49"/>
      <c r="C44" s="172"/>
      <c r="D44" s="170">
        <f>+C44*Exception_Rate</f>
        <v>0</v>
      </c>
      <c r="E44" s="155"/>
      <c r="F44" s="155"/>
      <c r="G44" s="155"/>
      <c r="H44" s="155"/>
      <c r="I44" s="155"/>
      <c r="J44" s="175">
        <f>SUBTOTAL(9,D44:I45)</f>
        <v>0</v>
      </c>
    </row>
    <row r="45" spans="1:10" ht="12.75">
      <c r="A45" s="209"/>
      <c r="B45" s="49"/>
      <c r="C45" s="172"/>
      <c r="D45" s="171"/>
      <c r="E45" s="156"/>
      <c r="F45" s="156"/>
      <c r="G45" s="156"/>
      <c r="H45" s="156"/>
      <c r="I45" s="156"/>
      <c r="J45" s="176"/>
    </row>
    <row r="46" spans="1:10" ht="12.75">
      <c r="A46" s="208"/>
      <c r="B46" s="49"/>
      <c r="C46" s="177"/>
      <c r="D46" s="170">
        <f>+C46*Exception_Rate</f>
        <v>0</v>
      </c>
      <c r="E46" s="155"/>
      <c r="F46" s="155"/>
      <c r="G46" s="155"/>
      <c r="H46" s="155"/>
      <c r="I46" s="155"/>
      <c r="J46" s="175">
        <f>SUBTOTAL(9,D46:I47)</f>
        <v>0</v>
      </c>
    </row>
    <row r="47" spans="1:10" ht="12.75">
      <c r="A47" s="209"/>
      <c r="B47" s="49"/>
      <c r="C47" s="174"/>
      <c r="D47" s="171"/>
      <c r="E47" s="156"/>
      <c r="F47" s="156"/>
      <c r="G47" s="156"/>
      <c r="H47" s="156"/>
      <c r="I47" s="156"/>
      <c r="J47" s="176"/>
    </row>
    <row r="48" spans="1:10" ht="12.75">
      <c r="A48" s="208"/>
      <c r="B48" s="49"/>
      <c r="C48" s="172"/>
      <c r="D48" s="170">
        <f>+C48*Exception_Rate</f>
        <v>0</v>
      </c>
      <c r="E48" s="155"/>
      <c r="F48" s="155"/>
      <c r="G48" s="155"/>
      <c r="H48" s="155"/>
      <c r="I48" s="155"/>
      <c r="J48" s="175">
        <f>SUBTOTAL(9,D48:I49)</f>
        <v>0</v>
      </c>
    </row>
    <row r="49" spans="1:10" ht="12.75">
      <c r="A49" s="209"/>
      <c r="B49" s="49"/>
      <c r="C49" s="172"/>
      <c r="D49" s="171"/>
      <c r="E49" s="156"/>
      <c r="F49" s="156"/>
      <c r="G49" s="156"/>
      <c r="H49" s="156"/>
      <c r="I49" s="156"/>
      <c r="J49" s="176"/>
    </row>
    <row r="50" spans="1:10" ht="12.75">
      <c r="A50" s="208"/>
      <c r="B50" s="49"/>
      <c r="C50" s="177"/>
      <c r="D50" s="170">
        <f>+C50*Exception_Rate</f>
        <v>0</v>
      </c>
      <c r="E50" s="155"/>
      <c r="F50" s="155"/>
      <c r="G50" s="155"/>
      <c r="H50" s="155"/>
      <c r="I50" s="155"/>
      <c r="J50" s="175">
        <f>SUBTOTAL(9,D50:I51)</f>
        <v>0</v>
      </c>
    </row>
    <row r="51" spans="1:10" ht="12.75">
      <c r="A51" s="209"/>
      <c r="B51" s="49"/>
      <c r="C51" s="174"/>
      <c r="D51" s="171"/>
      <c r="E51" s="156"/>
      <c r="F51" s="156"/>
      <c r="G51" s="156"/>
      <c r="H51" s="156"/>
      <c r="I51" s="156"/>
      <c r="J51" s="176"/>
    </row>
    <row r="52" spans="1:10" ht="12.75">
      <c r="A52" s="208"/>
      <c r="B52" s="49"/>
      <c r="C52" s="172"/>
      <c r="D52" s="170">
        <f>+C52*Exception_Rate</f>
        <v>0</v>
      </c>
      <c r="E52" s="155"/>
      <c r="F52" s="155"/>
      <c r="G52" s="155"/>
      <c r="H52" s="155"/>
      <c r="I52" s="155"/>
      <c r="J52" s="175">
        <f>SUBTOTAL(9,D52:I53)</f>
        <v>0</v>
      </c>
    </row>
    <row r="53" spans="1:10" ht="12.75">
      <c r="A53" s="209"/>
      <c r="B53" s="49"/>
      <c r="C53" s="172"/>
      <c r="D53" s="171"/>
      <c r="E53" s="156"/>
      <c r="F53" s="156"/>
      <c r="G53" s="156"/>
      <c r="H53" s="156"/>
      <c r="I53" s="156"/>
      <c r="J53" s="176"/>
    </row>
    <row r="54" spans="1:10" ht="12.75">
      <c r="A54" s="208"/>
      <c r="B54" s="49"/>
      <c r="C54" s="172"/>
      <c r="D54" s="170">
        <f>+C54*Exception_Rate</f>
        <v>0</v>
      </c>
      <c r="E54" s="155"/>
      <c r="F54" s="155"/>
      <c r="G54" s="155"/>
      <c r="H54" s="155"/>
      <c r="I54" s="155"/>
      <c r="J54" s="175">
        <f>SUBTOTAL(9,D54:I55)</f>
        <v>0</v>
      </c>
    </row>
    <row r="55" spans="1:10" ht="12.75">
      <c r="A55" s="209"/>
      <c r="B55" s="49"/>
      <c r="C55" s="172"/>
      <c r="D55" s="171"/>
      <c r="E55" s="156"/>
      <c r="F55" s="156"/>
      <c r="G55" s="156"/>
      <c r="H55" s="156"/>
      <c r="I55" s="156"/>
      <c r="J55" s="176"/>
    </row>
    <row r="56" spans="1:10" ht="12.75">
      <c r="A56" s="208"/>
      <c r="B56" s="49"/>
      <c r="C56" s="172"/>
      <c r="D56" s="170">
        <f>+C56*Exception_Rate</f>
        <v>0</v>
      </c>
      <c r="E56" s="155"/>
      <c r="F56" s="155"/>
      <c r="G56" s="155"/>
      <c r="H56" s="155"/>
      <c r="I56" s="155"/>
      <c r="J56" s="175">
        <f>SUBTOTAL(9,D56:I57)</f>
        <v>0</v>
      </c>
    </row>
    <row r="57" spans="1:10" ht="12.75">
      <c r="A57" s="209"/>
      <c r="B57" s="49"/>
      <c r="C57" s="172"/>
      <c r="D57" s="171"/>
      <c r="E57" s="156"/>
      <c r="F57" s="156"/>
      <c r="G57" s="156"/>
      <c r="H57" s="156"/>
      <c r="I57" s="156"/>
      <c r="J57" s="176"/>
    </row>
    <row r="58" spans="1:10" ht="12.75">
      <c r="A58" s="208"/>
      <c r="B58" s="49"/>
      <c r="C58" s="172"/>
      <c r="D58" s="170">
        <f>+C58*Exception_Rate</f>
        <v>0</v>
      </c>
      <c r="E58" s="155"/>
      <c r="F58" s="155"/>
      <c r="G58" s="155"/>
      <c r="H58" s="155"/>
      <c r="I58" s="155"/>
      <c r="J58" s="175">
        <f>SUBTOTAL(9,D58:I59)</f>
        <v>0</v>
      </c>
    </row>
    <row r="59" spans="1:10" ht="12.75">
      <c r="A59" s="209"/>
      <c r="B59" s="49"/>
      <c r="C59" s="172"/>
      <c r="D59" s="171"/>
      <c r="E59" s="156"/>
      <c r="F59" s="156"/>
      <c r="G59" s="156"/>
      <c r="H59" s="156"/>
      <c r="I59" s="156"/>
      <c r="J59" s="176"/>
    </row>
    <row r="60" spans="1:10" ht="12.75">
      <c r="A60" s="208"/>
      <c r="B60" s="49"/>
      <c r="C60" s="172"/>
      <c r="D60" s="170">
        <f>+C60*Exception_Rate</f>
        <v>0</v>
      </c>
      <c r="E60" s="155"/>
      <c r="F60" s="155"/>
      <c r="G60" s="155"/>
      <c r="H60" s="155"/>
      <c r="I60" s="155"/>
      <c r="J60" s="175">
        <f>SUBTOTAL(9,D60:I61)</f>
        <v>0</v>
      </c>
    </row>
    <row r="61" spans="1:10" ht="12.75">
      <c r="A61" s="209"/>
      <c r="B61" s="49"/>
      <c r="C61" s="172"/>
      <c r="D61" s="171"/>
      <c r="E61" s="156"/>
      <c r="F61" s="156"/>
      <c r="G61" s="156"/>
      <c r="H61" s="156"/>
      <c r="I61" s="156"/>
      <c r="J61" s="176"/>
    </row>
    <row r="62" spans="1:10" ht="12.75">
      <c r="A62" s="208"/>
      <c r="B62" s="49"/>
      <c r="C62" s="172"/>
      <c r="D62" s="170">
        <f>+C62*Exception_Rate</f>
        <v>0</v>
      </c>
      <c r="E62" s="155"/>
      <c r="F62" s="155"/>
      <c r="G62" s="155"/>
      <c r="H62" s="155"/>
      <c r="I62" s="155"/>
      <c r="J62" s="175">
        <f>SUBTOTAL(9,D62:I63)</f>
        <v>0</v>
      </c>
    </row>
    <row r="63" spans="1:10" ht="12.75">
      <c r="A63" s="209"/>
      <c r="B63" s="49"/>
      <c r="C63" s="172"/>
      <c r="D63" s="171"/>
      <c r="E63" s="156"/>
      <c r="F63" s="156"/>
      <c r="G63" s="156"/>
      <c r="H63" s="156"/>
      <c r="I63" s="156"/>
      <c r="J63" s="176"/>
    </row>
    <row r="64" spans="1:10" ht="12.75">
      <c r="A64" s="208"/>
      <c r="B64" s="49"/>
      <c r="C64" s="174"/>
      <c r="D64" s="170">
        <f>+C64*Exception_Rate</f>
        <v>0</v>
      </c>
      <c r="E64" s="155"/>
      <c r="F64" s="155"/>
      <c r="G64" s="155"/>
      <c r="H64" s="155"/>
      <c r="I64" s="155"/>
      <c r="J64" s="175">
        <f>SUBTOTAL(9,D64:I65)</f>
        <v>0</v>
      </c>
    </row>
    <row r="65" spans="1:10" ht="12.75">
      <c r="A65" s="209"/>
      <c r="B65" s="49"/>
      <c r="C65" s="191"/>
      <c r="D65" s="171"/>
      <c r="E65" s="156"/>
      <c r="F65" s="156"/>
      <c r="G65" s="156"/>
      <c r="H65" s="156"/>
      <c r="I65" s="156"/>
      <c r="J65" s="176"/>
    </row>
    <row r="66" spans="1:10" s="43" customFormat="1" ht="12.75">
      <c r="A66" s="208"/>
      <c r="B66" s="49"/>
      <c r="C66" s="174"/>
      <c r="D66" s="170">
        <f>+C66*Exception_Rate</f>
        <v>0</v>
      </c>
      <c r="E66" s="155"/>
      <c r="F66" s="155"/>
      <c r="G66" s="155"/>
      <c r="H66" s="155"/>
      <c r="I66" s="155"/>
      <c r="J66" s="175">
        <f>SUBTOTAL(9,D66:I67)</f>
        <v>0</v>
      </c>
    </row>
    <row r="67" spans="1:10" s="43" customFormat="1" ht="13.5" thickBot="1">
      <c r="A67" s="209"/>
      <c r="B67" s="50"/>
      <c r="C67" s="191"/>
      <c r="D67" s="171"/>
      <c r="E67" s="156"/>
      <c r="F67" s="156"/>
      <c r="G67" s="156"/>
      <c r="H67" s="156"/>
      <c r="I67" s="156"/>
      <c r="J67" s="176"/>
    </row>
    <row r="68" spans="1:10" s="43" customFormat="1" ht="18" customHeight="1" thickBot="1">
      <c r="A68" s="187" t="str">
        <f>IF(LEFT('Travel Settlement Summary'!$I$5,3)="Yes","Trip Total Page 3:","Trip Total :")</f>
        <v>Trip Total :</v>
      </c>
      <c r="B68" s="188"/>
      <c r="C68" s="51"/>
      <c r="D68" s="52">
        <f aca="true" t="shared" si="0" ref="D68:I68">SUBTOTAL(9,D14:D67)</f>
        <v>0</v>
      </c>
      <c r="E68" s="52">
        <f t="shared" si="0"/>
        <v>0</v>
      </c>
      <c r="F68" s="52">
        <f t="shared" si="0"/>
        <v>0</v>
      </c>
      <c r="G68" s="52">
        <f t="shared" si="0"/>
        <v>0</v>
      </c>
      <c r="H68" s="52">
        <f t="shared" si="0"/>
        <v>0</v>
      </c>
      <c r="I68" s="52">
        <f t="shared" si="0"/>
        <v>0</v>
      </c>
      <c r="J68" s="52">
        <f>SUM(J14:J67)</f>
        <v>0</v>
      </c>
    </row>
    <row r="69" spans="1:10" s="43" customFormat="1" ht="18" customHeight="1">
      <c r="A69" s="44"/>
      <c r="B69" s="45"/>
      <c r="C69" s="46"/>
      <c r="D69" s="47"/>
      <c r="E69" s="47"/>
      <c r="F69" s="47"/>
      <c r="G69" s="47"/>
      <c r="H69" s="47"/>
      <c r="I69" s="47"/>
      <c r="J69" s="47"/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</sheetData>
  <sheetProtection sheet="1" objects="1" scenarios="1" selectLockedCells="1"/>
  <mergeCells count="272">
    <mergeCell ref="I66:I67"/>
    <mergeCell ref="J66:J67"/>
    <mergeCell ref="H64:H65"/>
    <mergeCell ref="H12:H13"/>
    <mergeCell ref="A11:D11"/>
    <mergeCell ref="D12:D13"/>
    <mergeCell ref="E12:E13"/>
    <mergeCell ref="F12:F13"/>
    <mergeCell ref="G12:G13"/>
    <mergeCell ref="A10:D10"/>
    <mergeCell ref="E10:J10"/>
    <mergeCell ref="E11:J11"/>
    <mergeCell ref="J64:J65"/>
    <mergeCell ref="C40:C41"/>
    <mergeCell ref="B1:I1"/>
    <mergeCell ref="B6:C6"/>
    <mergeCell ref="B2:F3"/>
    <mergeCell ref="C4:D5"/>
    <mergeCell ref="E4:F5"/>
    <mergeCell ref="I64:I65"/>
    <mergeCell ref="A68:B68"/>
    <mergeCell ref="C12:C13"/>
    <mergeCell ref="A12:A13"/>
    <mergeCell ref="C66:C67"/>
    <mergeCell ref="C64:C65"/>
    <mergeCell ref="C62:C63"/>
    <mergeCell ref="C58:C59"/>
    <mergeCell ref="C54:C55"/>
    <mergeCell ref="H66:H67"/>
    <mergeCell ref="D66:D67"/>
    <mergeCell ref="E66:E67"/>
    <mergeCell ref="F66:F67"/>
    <mergeCell ref="G64:G65"/>
    <mergeCell ref="D64:D65"/>
    <mergeCell ref="E64:E65"/>
    <mergeCell ref="F64:F65"/>
    <mergeCell ref="G66:G67"/>
    <mergeCell ref="H62:H63"/>
    <mergeCell ref="I62:I63"/>
    <mergeCell ref="J62:J63"/>
    <mergeCell ref="I58:I59"/>
    <mergeCell ref="J58:J59"/>
    <mergeCell ref="H60:H61"/>
    <mergeCell ref="I60:I61"/>
    <mergeCell ref="J60:J61"/>
    <mergeCell ref="E62:E63"/>
    <mergeCell ref="F62:F63"/>
    <mergeCell ref="G60:G61"/>
    <mergeCell ref="G62:G63"/>
    <mergeCell ref="D58:D59"/>
    <mergeCell ref="E58:E59"/>
    <mergeCell ref="F58:F59"/>
    <mergeCell ref="F60:F61"/>
    <mergeCell ref="E60:E61"/>
    <mergeCell ref="G56:G57"/>
    <mergeCell ref="G58:G59"/>
    <mergeCell ref="H58:H59"/>
    <mergeCell ref="J54:J55"/>
    <mergeCell ref="H56:H57"/>
    <mergeCell ref="I56:I57"/>
    <mergeCell ref="J56:J57"/>
    <mergeCell ref="G54:G55"/>
    <mergeCell ref="H54:H55"/>
    <mergeCell ref="I54:I55"/>
    <mergeCell ref="I22:I23"/>
    <mergeCell ref="H24:H25"/>
    <mergeCell ref="G40:G41"/>
    <mergeCell ref="H40:H41"/>
    <mergeCell ref="D54:D55"/>
    <mergeCell ref="F40:F41"/>
    <mergeCell ref="D48:D49"/>
    <mergeCell ref="G42:G43"/>
    <mergeCell ref="H42:H43"/>
    <mergeCell ref="E40:E41"/>
    <mergeCell ref="I16:I17"/>
    <mergeCell ref="J20:J21"/>
    <mergeCell ref="J22:J23"/>
    <mergeCell ref="I42:I43"/>
    <mergeCell ref="G46:G47"/>
    <mergeCell ref="H52:H53"/>
    <mergeCell ref="I52:I53"/>
    <mergeCell ref="G16:G17"/>
    <mergeCell ref="H16:H17"/>
    <mergeCell ref="I20:I21"/>
    <mergeCell ref="J40:J41"/>
    <mergeCell ref="J24:J25"/>
    <mergeCell ref="J26:J27"/>
    <mergeCell ref="J28:J29"/>
    <mergeCell ref="G38:G39"/>
    <mergeCell ref="I40:I41"/>
    <mergeCell ref="I24:I25"/>
    <mergeCell ref="H26:H27"/>
    <mergeCell ref="I26:I27"/>
    <mergeCell ref="H28:H29"/>
    <mergeCell ref="I12:I13"/>
    <mergeCell ref="J12:J13"/>
    <mergeCell ref="E16:E17"/>
    <mergeCell ref="F16:F17"/>
    <mergeCell ref="J18:J19"/>
    <mergeCell ref="G18:G19"/>
    <mergeCell ref="H18:H19"/>
    <mergeCell ref="I18:I19"/>
    <mergeCell ref="F18:F19"/>
    <mergeCell ref="J16:J17"/>
    <mergeCell ref="E54:E55"/>
    <mergeCell ref="F54:F55"/>
    <mergeCell ref="C56:C57"/>
    <mergeCell ref="D56:D57"/>
    <mergeCell ref="E56:E57"/>
    <mergeCell ref="F56:F57"/>
    <mergeCell ref="A64:A65"/>
    <mergeCell ref="A58:A59"/>
    <mergeCell ref="A60:A61"/>
    <mergeCell ref="A62:A63"/>
    <mergeCell ref="C48:C49"/>
    <mergeCell ref="D40:D41"/>
    <mergeCell ref="C60:C61"/>
    <mergeCell ref="D60:D61"/>
    <mergeCell ref="D62:D63"/>
    <mergeCell ref="A66:A67"/>
    <mergeCell ref="C14:C15"/>
    <mergeCell ref="J14:J15"/>
    <mergeCell ref="I14:I15"/>
    <mergeCell ref="H14:H15"/>
    <mergeCell ref="G14:G15"/>
    <mergeCell ref="F14:F15"/>
    <mergeCell ref="E14:E15"/>
    <mergeCell ref="D14:D15"/>
    <mergeCell ref="A56:A57"/>
    <mergeCell ref="A14:A15"/>
    <mergeCell ref="A16:A17"/>
    <mergeCell ref="A40:A41"/>
    <mergeCell ref="A54:A55"/>
    <mergeCell ref="A42:A43"/>
    <mergeCell ref="A44:A45"/>
    <mergeCell ref="A46:A47"/>
    <mergeCell ref="A48:A49"/>
    <mergeCell ref="A50:A51"/>
    <mergeCell ref="A38:A39"/>
    <mergeCell ref="G4:H4"/>
    <mergeCell ref="E6:G6"/>
    <mergeCell ref="E7:G7"/>
    <mergeCell ref="E8:G8"/>
    <mergeCell ref="B9:J9"/>
    <mergeCell ref="B7:C7"/>
    <mergeCell ref="B8:C8"/>
    <mergeCell ref="I6:J6"/>
    <mergeCell ref="I7:J7"/>
    <mergeCell ref="I8:J8"/>
    <mergeCell ref="C16:C17"/>
    <mergeCell ref="D16:D17"/>
    <mergeCell ref="C42:C43"/>
    <mergeCell ref="D42:D43"/>
    <mergeCell ref="E42:E43"/>
    <mergeCell ref="F42:F43"/>
    <mergeCell ref="C38:C39"/>
    <mergeCell ref="D38:D39"/>
    <mergeCell ref="E38:E39"/>
    <mergeCell ref="F38:F39"/>
    <mergeCell ref="J46:J47"/>
    <mergeCell ref="C44:C45"/>
    <mergeCell ref="D44:D45"/>
    <mergeCell ref="E44:E45"/>
    <mergeCell ref="F44:F45"/>
    <mergeCell ref="C46:C47"/>
    <mergeCell ref="H46:H47"/>
    <mergeCell ref="I46:I47"/>
    <mergeCell ref="D46:D47"/>
    <mergeCell ref="E46:E47"/>
    <mergeCell ref="F46:F47"/>
    <mergeCell ref="G44:G45"/>
    <mergeCell ref="H44:H45"/>
    <mergeCell ref="I44:I45"/>
    <mergeCell ref="A52:A53"/>
    <mergeCell ref="C52:C53"/>
    <mergeCell ref="D52:D53"/>
    <mergeCell ref="E52:E53"/>
    <mergeCell ref="F52:F53"/>
    <mergeCell ref="F48:F49"/>
    <mergeCell ref="C50:C51"/>
    <mergeCell ref="D50:D51"/>
    <mergeCell ref="E50:E51"/>
    <mergeCell ref="J50:J51"/>
    <mergeCell ref="E48:E49"/>
    <mergeCell ref="G48:G49"/>
    <mergeCell ref="H48:H49"/>
    <mergeCell ref="I48:I49"/>
    <mergeCell ref="J48:J49"/>
    <mergeCell ref="A18:A19"/>
    <mergeCell ref="C18:C19"/>
    <mergeCell ref="D18:D19"/>
    <mergeCell ref="E18:E19"/>
    <mergeCell ref="D20:D21"/>
    <mergeCell ref="E20:E21"/>
    <mergeCell ref="A20:A21"/>
    <mergeCell ref="J52:J53"/>
    <mergeCell ref="F50:F51"/>
    <mergeCell ref="G50:G51"/>
    <mergeCell ref="H50:H51"/>
    <mergeCell ref="I50:I51"/>
    <mergeCell ref="F22:F23"/>
    <mergeCell ref="G22:G23"/>
    <mergeCell ref="G52:G53"/>
    <mergeCell ref="J42:J43"/>
    <mergeCell ref="J44:J45"/>
    <mergeCell ref="C20:C21"/>
    <mergeCell ref="F24:F25"/>
    <mergeCell ref="G24:G25"/>
    <mergeCell ref="F20:F21"/>
    <mergeCell ref="G20:G21"/>
    <mergeCell ref="H20:H21"/>
    <mergeCell ref="H22:H23"/>
    <mergeCell ref="G26:G27"/>
    <mergeCell ref="A26:A27"/>
    <mergeCell ref="C26:C27"/>
    <mergeCell ref="D26:D27"/>
    <mergeCell ref="E26:E27"/>
    <mergeCell ref="C22:C23"/>
    <mergeCell ref="D22:D23"/>
    <mergeCell ref="E22:E23"/>
    <mergeCell ref="A22:A23"/>
    <mergeCell ref="F28:F29"/>
    <mergeCell ref="A24:A25"/>
    <mergeCell ref="C24:C25"/>
    <mergeCell ref="D24:D25"/>
    <mergeCell ref="E24:E25"/>
    <mergeCell ref="F26:F27"/>
    <mergeCell ref="A28:A29"/>
    <mergeCell ref="C28:C29"/>
    <mergeCell ref="D28:D29"/>
    <mergeCell ref="E28:E29"/>
    <mergeCell ref="A30:A31"/>
    <mergeCell ref="C30:C31"/>
    <mergeCell ref="D30:D31"/>
    <mergeCell ref="E30:E31"/>
    <mergeCell ref="G28:G29"/>
    <mergeCell ref="G32:G33"/>
    <mergeCell ref="H32:H33"/>
    <mergeCell ref="I32:I33"/>
    <mergeCell ref="J32:J33"/>
    <mergeCell ref="F30:F31"/>
    <mergeCell ref="G30:G31"/>
    <mergeCell ref="H30:H31"/>
    <mergeCell ref="I30:I31"/>
    <mergeCell ref="I28:I29"/>
    <mergeCell ref="A34:A35"/>
    <mergeCell ref="C34:C35"/>
    <mergeCell ref="D34:D35"/>
    <mergeCell ref="E34:E35"/>
    <mergeCell ref="J30:J31"/>
    <mergeCell ref="A32:A33"/>
    <mergeCell ref="C32:C33"/>
    <mergeCell ref="D32:D33"/>
    <mergeCell ref="E32:E33"/>
    <mergeCell ref="F32:F33"/>
    <mergeCell ref="G36:G37"/>
    <mergeCell ref="H36:H37"/>
    <mergeCell ref="I36:I37"/>
    <mergeCell ref="F34:F35"/>
    <mergeCell ref="G34:G35"/>
    <mergeCell ref="H34:H35"/>
    <mergeCell ref="I34:I35"/>
    <mergeCell ref="H38:H39"/>
    <mergeCell ref="I38:I39"/>
    <mergeCell ref="J38:J39"/>
    <mergeCell ref="J34:J35"/>
    <mergeCell ref="J36:J37"/>
    <mergeCell ref="A36:A37"/>
    <mergeCell ref="C36:C37"/>
    <mergeCell ref="D36:D37"/>
    <mergeCell ref="E36:E37"/>
    <mergeCell ref="F36:F37"/>
  </mergeCells>
  <dataValidations count="2">
    <dataValidation type="custom" allowBlank="1" showInputMessage="1" showErrorMessage="1" errorTitle="Duplicate Date" error="Please do not duplicate dates.  Leave the cell blank if you are continuing the previous day." sqref="A14:A67">
      <formula1>COUNTIF($A$14:$A$67,A14)=1</formula1>
    </dataValidation>
    <dataValidation allowBlank="1" showInputMessage="1" showErrorMessage="1" errorTitle="Exception Mileage" error="You can only enter a rate if you choose &quot;Exception...&quot; as the Milage type." sqref="I4:I5"/>
  </dataValidations>
  <printOptions/>
  <pageMargins left="0.25" right="0.25" top="0.25" bottom="0.25" header="0.25" footer="0.5"/>
  <pageSetup fitToHeight="1" fitToWidth="1" horizontalDpi="600" verticalDpi="600" orientation="portrait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64"/>
  <sheetViews>
    <sheetView zoomScalePageLayoutView="0" workbookViewId="0" topLeftCell="A1">
      <selection activeCell="A1" sqref="A1"/>
    </sheetView>
  </sheetViews>
  <sheetFormatPr defaultColWidth="9.140625" defaultRowHeight="15" customHeight="1"/>
  <sheetData>
    <row r="2" ht="15" customHeight="1">
      <c r="A2" s="106" t="s">
        <v>73</v>
      </c>
    </row>
    <row r="4" ht="15" customHeight="1">
      <c r="A4" t="s">
        <v>74</v>
      </c>
    </row>
    <row r="5" ht="15" customHeight="1">
      <c r="A5" s="107" t="s">
        <v>111</v>
      </c>
    </row>
    <row r="6" ht="15" customHeight="1">
      <c r="A6" t="s">
        <v>75</v>
      </c>
    </row>
    <row r="7" ht="15" customHeight="1">
      <c r="A7" t="s">
        <v>76</v>
      </c>
    </row>
    <row r="8" ht="15" customHeight="1">
      <c r="A8" t="s">
        <v>77</v>
      </c>
    </row>
    <row r="9" spans="1:12" ht="15" customHeight="1">
      <c r="A9" s="108" t="s">
        <v>78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</row>
    <row r="10" ht="15" customHeight="1">
      <c r="A10" t="s">
        <v>79</v>
      </c>
    </row>
    <row r="11" ht="15" customHeight="1">
      <c r="A11" t="s">
        <v>80</v>
      </c>
    </row>
    <row r="13" spans="1:13" ht="15" customHeight="1">
      <c r="A13" s="110" t="s">
        <v>81</v>
      </c>
      <c r="B13" s="110"/>
      <c r="C13" s="110"/>
      <c r="D13" s="110"/>
      <c r="E13" s="110"/>
      <c r="F13" s="110"/>
      <c r="G13" s="110"/>
      <c r="H13" s="110" t="s">
        <v>117</v>
      </c>
      <c r="I13" s="110"/>
      <c r="J13" s="110"/>
      <c r="K13" s="110"/>
      <c r="L13" s="110"/>
      <c r="M13" s="110"/>
    </row>
    <row r="14" spans="1:13" ht="15" customHeight="1">
      <c r="A14" s="110" t="s">
        <v>82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</row>
    <row r="16" ht="15" customHeight="1">
      <c r="A16" s="113" t="s">
        <v>121</v>
      </c>
    </row>
    <row r="17" spans="1:12" ht="15" customHeight="1">
      <c r="A17" s="223" t="s">
        <v>120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</row>
    <row r="18" ht="15" customHeight="1">
      <c r="A18" t="s">
        <v>83</v>
      </c>
    </row>
    <row r="20" ht="15" customHeight="1">
      <c r="A20" s="106" t="s">
        <v>84</v>
      </c>
    </row>
    <row r="22" ht="15" customHeight="1">
      <c r="A22" t="s">
        <v>85</v>
      </c>
    </row>
    <row r="23" ht="15" customHeight="1">
      <c r="B23" t="s">
        <v>86</v>
      </c>
    </row>
    <row r="24" ht="15" customHeight="1">
      <c r="B24" t="s">
        <v>87</v>
      </c>
    </row>
    <row r="25" ht="15" customHeight="1">
      <c r="B25" t="s">
        <v>88</v>
      </c>
    </row>
    <row r="26" ht="15" customHeight="1">
      <c r="B26" t="s">
        <v>89</v>
      </c>
    </row>
    <row r="27" ht="15" customHeight="1">
      <c r="B27" t="s">
        <v>90</v>
      </c>
    </row>
    <row r="28" ht="15" customHeight="1">
      <c r="B28" t="s">
        <v>91</v>
      </c>
    </row>
    <row r="29" spans="3:10" ht="15" customHeight="1">
      <c r="C29" t="s">
        <v>92</v>
      </c>
      <c r="J29" s="112" t="s">
        <v>93</v>
      </c>
    </row>
    <row r="30" ht="15" customHeight="1">
      <c r="C30" t="s">
        <v>94</v>
      </c>
    </row>
    <row r="31" ht="15" customHeight="1">
      <c r="C31" t="s">
        <v>95</v>
      </c>
    </row>
    <row r="32" spans="3:15" ht="15" customHeight="1">
      <c r="C32" s="111" t="s">
        <v>118</v>
      </c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</row>
    <row r="33" spans="3:15" ht="15" customHeight="1">
      <c r="C33" s="111" t="s">
        <v>119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</row>
    <row r="34" ht="15" customHeight="1">
      <c r="B34" t="s">
        <v>96</v>
      </c>
    </row>
    <row r="35" ht="15" customHeight="1">
      <c r="B35" t="s">
        <v>97</v>
      </c>
    </row>
    <row r="36" ht="15" customHeight="1">
      <c r="C36" s="113" t="s">
        <v>113</v>
      </c>
    </row>
    <row r="37" ht="15" customHeight="1">
      <c r="C37" s="113" t="s">
        <v>114</v>
      </c>
    </row>
    <row r="38" ht="15" customHeight="1">
      <c r="C38" s="113" t="s">
        <v>112</v>
      </c>
    </row>
    <row r="40" spans="1:14" ht="15" customHeight="1">
      <c r="A40" s="110" t="s">
        <v>98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</row>
    <row r="42" ht="15" customHeight="1">
      <c r="A42" s="106" t="s">
        <v>99</v>
      </c>
    </row>
    <row r="44" ht="15" customHeight="1">
      <c r="A44" t="s">
        <v>100</v>
      </c>
    </row>
    <row r="45" ht="15" customHeight="1">
      <c r="A45" t="s">
        <v>101</v>
      </c>
    </row>
    <row r="47" ht="15" customHeight="1">
      <c r="A47" s="106" t="s">
        <v>102</v>
      </c>
    </row>
    <row r="48" ht="15" customHeight="1">
      <c r="A48" t="s">
        <v>103</v>
      </c>
    </row>
    <row r="49" ht="15" customHeight="1">
      <c r="A49" t="s">
        <v>104</v>
      </c>
    </row>
    <row r="51" ht="15" customHeight="1">
      <c r="A51" s="113" t="s">
        <v>115</v>
      </c>
    </row>
    <row r="53" ht="15" customHeight="1">
      <c r="A53" s="106" t="s">
        <v>105</v>
      </c>
    </row>
    <row r="55" ht="15" customHeight="1">
      <c r="A55" t="s">
        <v>106</v>
      </c>
    </row>
    <row r="56" ht="15" customHeight="1">
      <c r="A56" t="s">
        <v>107</v>
      </c>
    </row>
    <row r="58" ht="15" customHeight="1">
      <c r="A58" s="111" t="s">
        <v>108</v>
      </c>
    </row>
    <row r="60" ht="15" customHeight="1">
      <c r="A60" s="111" t="s">
        <v>109</v>
      </c>
    </row>
    <row r="61" ht="15" customHeight="1">
      <c r="B61" t="s">
        <v>110</v>
      </c>
    </row>
    <row r="64" ht="15" customHeight="1">
      <c r="A64" s="111" t="s">
        <v>116</v>
      </c>
    </row>
  </sheetData>
  <sheetProtection/>
  <hyperlinks>
    <hyperlink ref="J29" r:id="rId1" display="https://www.gsa.gov/travel/plan-book/per-diem-rate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Virginia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Darlene Clingan</dc:creator>
  <cp:keywords/>
  <dc:description/>
  <cp:lastModifiedBy>Smith, Brad</cp:lastModifiedBy>
  <cp:lastPrinted>2010-11-03T13:33:57Z</cp:lastPrinted>
  <dcterms:created xsi:type="dcterms:W3CDTF">1996-09-13T14:12:07Z</dcterms:created>
  <dcterms:modified xsi:type="dcterms:W3CDTF">2023-02-23T14:23:46Z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0x0101007D7139FE381AC74AB3CFD2C7088D845D</vt:lpwstr>
  </property>
</Properties>
</file>